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2"/>
  <workbookPr/>
  <xr:revisionPtr revIDLastSave="0" documentId="11_8DC96DF0911FA426F028E01C0927364D2F577B2C" xr6:coauthVersionLast="47" xr6:coauthVersionMax="47" xr10:uidLastSave="{00000000-0000-0000-0000-000000000000}"/>
  <bookViews>
    <workbookView xWindow="0" yWindow="0" windowWidth="0" windowHeight="0" xr2:uid="{00000000-000D-0000-FFFF-FFFF00000000}"/>
  </bookViews>
  <sheets>
    <sheet name="0) Index" sheetId="1" r:id="rId1"/>
    <sheet name="1) A - Building a baseline" sheetId="2" r:id="rId2"/>
    <sheet name="2) Final Data" sheetId="3" r:id="rId3"/>
    <sheet name="3) Healthy Diets (B1)" sheetId="4" r:id="rId4"/>
    <sheet name="4) Household Size and FTWE" sheetId="5" r:id="rId5"/>
    <sheet name="5) Dashboard"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xM9j2lTLka3SbNbS37smH0JuJg8oa8XwUeeAMkvpNro="/>
    </ext>
  </extLst>
</workbook>
</file>

<file path=xl/calcChain.xml><?xml version="1.0" encoding="utf-8"?>
<calcChain xmlns="http://schemas.openxmlformats.org/spreadsheetml/2006/main">
  <c r="CK67" i="6" l="1"/>
  <c r="CK66" i="6"/>
  <c r="CK65" i="6"/>
  <c r="CK64" i="6"/>
  <c r="CK63" i="6"/>
  <c r="CK62" i="6"/>
  <c r="CK61" i="6"/>
  <c r="CK60" i="6"/>
  <c r="CK54" i="6"/>
  <c r="CK50" i="6"/>
  <c r="CK49" i="6"/>
  <c r="AS49" i="6"/>
  <c r="CK48" i="6"/>
  <c r="AS48" i="6"/>
  <c r="CK47" i="6"/>
  <c r="AS47" i="6"/>
  <c r="AB47" i="6"/>
  <c r="CK46" i="6"/>
  <c r="BK46" i="6"/>
  <c r="AS46" i="6"/>
  <c r="AB46" i="6"/>
  <c r="CK45" i="6"/>
  <c r="BK45" i="6"/>
  <c r="AS45" i="6"/>
  <c r="AB45" i="6"/>
  <c r="BK44" i="6"/>
  <c r="AS44" i="6"/>
  <c r="AB44" i="6"/>
  <c r="BK43" i="6"/>
  <c r="BW33" i="6"/>
  <c r="F7" i="5"/>
  <c r="D7" i="5"/>
  <c r="C7" i="5"/>
  <c r="B7" i="5"/>
  <c r="B20" i="4"/>
  <c r="G10" i="4"/>
  <c r="F10" i="4"/>
  <c r="E10" i="4"/>
  <c r="D10" i="4"/>
  <c r="C10" i="4"/>
  <c r="G8" i="4"/>
  <c r="G9" i="4" s="1"/>
  <c r="G11" i="4" s="1"/>
  <c r="F8" i="4"/>
  <c r="F9" i="4" s="1"/>
  <c r="F11" i="4" s="1"/>
  <c r="E8" i="4"/>
  <c r="E9" i="4" s="1"/>
  <c r="E11" i="4" s="1"/>
  <c r="D8" i="4"/>
  <c r="D9" i="4" s="1"/>
  <c r="D11" i="4" s="1"/>
  <c r="C8" i="4"/>
  <c r="C9" i="4" s="1"/>
  <c r="C11" i="4" s="1"/>
  <c r="F152" i="3"/>
  <c r="F151" i="3"/>
  <c r="F150" i="3"/>
  <c r="F149" i="3"/>
  <c r="F148" i="3"/>
  <c r="F145" i="3"/>
  <c r="F144" i="3"/>
  <c r="D113" i="3"/>
  <c r="D102" i="3"/>
  <c r="E94" i="3"/>
  <c r="E93" i="3"/>
  <c r="E92" i="3"/>
  <c r="E91" i="3"/>
  <c r="E90" i="3"/>
  <c r="E89" i="3"/>
  <c r="E88" i="3"/>
  <c r="E87" i="3"/>
  <c r="E83" i="3"/>
  <c r="E82" i="3"/>
  <c r="E81" i="3"/>
  <c r="E80" i="3"/>
  <c r="E79" i="3"/>
  <c r="E78" i="3"/>
  <c r="E77" i="3"/>
  <c r="E53" i="3"/>
  <c r="F53" i="3" s="1"/>
  <c r="E52" i="3"/>
  <c r="F52" i="3" s="1"/>
  <c r="E49" i="3"/>
  <c r="F49" i="3" s="1"/>
  <c r="E48" i="3"/>
  <c r="F48" i="3" s="1"/>
  <c r="E47" i="3"/>
  <c r="F47" i="3" s="1"/>
  <c r="E46" i="3"/>
  <c r="F46" i="3" s="1"/>
  <c r="E45" i="3"/>
  <c r="F45" i="3" s="1"/>
  <c r="E152" i="3" l="1"/>
  <c r="G152" i="3" s="1"/>
  <c r="E151" i="3"/>
  <c r="G151" i="3" s="1"/>
  <c r="E150" i="3"/>
  <c r="G150" i="3" s="1"/>
  <c r="E149" i="3"/>
  <c r="G149" i="3" s="1"/>
  <c r="E148" i="3"/>
  <c r="G148" i="3" s="1"/>
  <c r="E145" i="3"/>
  <c r="G145" i="3" s="1"/>
  <c r="E144" i="3"/>
  <c r="G144" i="3" s="1"/>
  <c r="E112" i="3"/>
  <c r="E111" i="3"/>
  <c r="E110" i="3"/>
  <c r="E109" i="3"/>
  <c r="E108" i="3"/>
  <c r="E107" i="3"/>
  <c r="E113" i="3" s="1"/>
  <c r="E118" i="3" s="1"/>
  <c r="D126" i="3"/>
  <c r="D125" i="3"/>
  <c r="D124" i="3"/>
  <c r="D123" i="3"/>
  <c r="D122" i="3"/>
  <c r="D121" i="3"/>
  <c r="D127" i="3" s="1"/>
  <c r="D1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I29" authorId="0" shapeId="0" xr:uid="{00000000-0006-0000-0100-000002000000}">
      <text>
        <r>
          <rPr>
            <sz val="11"/>
            <color theme="1"/>
            <rFont val="Aptos narrow"/>
            <scheme val="minor"/>
          </rPr>
          <t>======
ID#AAABQo9pygA
Davina Ngei    (2024-07-03 10:02:04)
Highlighted as we did not think the given figures were realistic</t>
        </r>
      </text>
    </comment>
    <comment ref="AO29" authorId="0" shapeId="0" xr:uid="{00000000-0006-0000-0100-000001000000}">
      <text>
        <r>
          <rPr>
            <sz val="11"/>
            <color theme="1"/>
            <rFont val="Aptos narrow"/>
            <scheme val="minor"/>
          </rPr>
          <t>======
ID#AAABQo9pygE
Davina Ngei    (2024-07-03 10:02:54)
Highlighted as we did not think the given figures were realistic.
Same for cells AP29, A031, AP31</t>
        </r>
      </text>
    </comment>
    <comment ref="AB39" authorId="0" shapeId="0" xr:uid="{00000000-0006-0000-0100-000003000000}">
      <text>
        <r>
          <rPr>
            <sz val="11"/>
            <color theme="1"/>
            <rFont val="Aptos narrow"/>
            <scheme val="minor"/>
          </rPr>
          <t>======
ID#AAABQo9pyf8
Davina Ngei    (2024-07-03 10:01:26)
Highlighted as we did not think the given figures were realistic</t>
        </r>
      </text>
    </comment>
  </commentList>
  <extLst>
    <ext xmlns:r="http://schemas.openxmlformats.org/officeDocument/2006/relationships" uri="GoogleSheetsCustomDataVersion2">
      <go:sheetsCustomData xmlns:go="http://customooxmlschemas.google.com/" r:id="rId1" roundtripDataSignature="AMtx7miPh/WXECIPA477F+bUaABSUY9fp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20" authorId="0" shapeId="0" xr:uid="{00000000-0006-0000-0200-000005000000}">
      <text>
        <r>
          <rPr>
            <sz val="11"/>
            <color theme="1"/>
            <rFont val="Aptos narrow"/>
            <scheme val="minor"/>
          </rPr>
          <t>======
ID#AAABO4qAM5o
Davina Ngei    (2024-05-30 14:49:21)
Question assumes one waste picker one source?</t>
        </r>
      </text>
    </comment>
    <comment ref="C52" authorId="0" shapeId="0" xr:uid="{00000000-0006-0000-0200-000002000000}">
      <text>
        <r>
          <rPr>
            <sz val="11"/>
            <color theme="1"/>
            <rFont val="Aptos narrow"/>
            <scheme val="minor"/>
          </rPr>
          <t>======
ID#AAABQo9pygU
Davina Ngei    (2024-07-03 10:32:46)
Excluded outliers</t>
        </r>
      </text>
    </comment>
    <comment ref="C56" authorId="0" shapeId="0" xr:uid="{00000000-0006-0000-0200-000001000000}">
      <text>
        <r>
          <rPr>
            <sz val="11"/>
            <color theme="1"/>
            <rFont val="Aptos narrow"/>
            <scheme val="minor"/>
          </rPr>
          <t>======
ID#AAABQo9pygg
Davina Ngei    (2024-07-03 10:59:49)
Percentage of waste pickers who are earning some income from plastic, no matter how small</t>
        </r>
      </text>
    </comment>
    <comment ref="D144" authorId="0" shapeId="0" xr:uid="{00000000-0006-0000-0200-000004000000}">
      <text>
        <r>
          <rPr>
            <sz val="11"/>
            <color theme="1"/>
            <rFont val="Aptos narrow"/>
            <scheme val="minor"/>
          </rPr>
          <t>======
ID#AAABPEgZtW0
Victor Béguerie    (2024-05-30 21:40:42)
not sure what to fill here since the figures are already given in PPP $ and per person but not per FTWE in column H
Kindly assist on how you did it for Phase 1 ("World bank poverty line for lower middle income (3.65 $/cap/day – PPP 2017) corrected for inflation for 2023")</t>
        </r>
      </text>
    </comment>
    <comment ref="D145" authorId="0" shapeId="0" xr:uid="{00000000-0006-0000-0200-000003000000}">
      <text>
        <r>
          <rPr>
            <sz val="11"/>
            <color theme="1"/>
            <rFont val="Aptos narrow"/>
            <scheme val="minor"/>
          </rPr>
          <t>======
ID#AAABPEgZtW4
Victor Béguerie    (2024-05-30 21:41:02)
not sure what to fill here since the figures are already given in PPP $ and per person but not per FTWE in column H
Kindly assist on how you did it for Phase 1 ("World bank poverty line for lower middle income (3.65 $/cap/day – PPP 2017) corrected for inflation for 2023")</t>
        </r>
      </text>
    </comment>
  </commentList>
  <extLst>
    <ext xmlns:r="http://schemas.openxmlformats.org/officeDocument/2006/relationships" uri="GoogleSheetsCustomDataVersion2">
      <go:sheetsCustomData xmlns:go="http://customooxmlschemas.google.com/" r:id="rId1" roundtripDataSignature="AMtx7mjxl+GHiudexZ6tttcp92AVCahsfg=="/>
    </ext>
  </extLst>
</comments>
</file>

<file path=xl/sharedStrings.xml><?xml version="1.0" encoding="utf-8"?>
<sst xmlns="http://schemas.openxmlformats.org/spreadsheetml/2006/main" count="2589" uniqueCount="1100">
  <si>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</si>
  <si>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</si>
  <si>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</si>
  <si>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</si>
  <si>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</si>
  <si>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</si>
  <si>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</si>
  <si>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</si>
  <si>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</si>
  <si>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</si>
  <si>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</si>
  <si>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</si>
  <si>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</si>
  <si>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</si>
  <si>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</si>
  <si>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Please fill in the project location for the living income case study</t>
  </si>
  <si>
    <t>Organization or researcher that developed the case study</t>
  </si>
  <si>
    <t>Please fill in the name of your organization or individual that implemented the living income case study</t>
  </si>
  <si>
    <t>Dates</t>
  </si>
  <si>
    <t>Please include the month and year when this case study was developed</t>
  </si>
  <si>
    <r>
      <rPr>
        <b/>
        <sz val="12"/>
        <color theme="1"/>
        <rFont val="Arial"/>
      </rPr>
      <t xml:space="preserve">Purpose of this tab: 
</t>
    </r>
    <r>
      <rPr>
        <sz val="12"/>
        <color theme="1"/>
        <rFont val="Arial"/>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</si>
  <si>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</si>
  <si>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</si>
  <si>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</si>
  <si>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</si>
  <si>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</si>
  <si>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</si>
  <si>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</si>
  <si>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</si>
  <si>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</si>
  <si>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</si>
  <si>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</si>
  <si>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</si>
  <si>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</si>
  <si>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</si>
  <si>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</si>
  <si>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</si>
  <si>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</si>
  <si>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</si>
  <si>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</si>
  <si>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</si>
  <si>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</si>
  <si>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</si>
  <si>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</si>
  <si>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</si>
  <si>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</si>
  <si>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</si>
  <si>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</si>
  <si>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</si>
  <si>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</si>
  <si>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</si>
  <si>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</si>
  <si>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</si>
  <si>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</si>
  <si>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</si>
  <si>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</si>
  <si>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</si>
  <si>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</si>
  <si>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</si>
  <si>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</si>
  <si>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</si>
  <si>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</si>
  <si>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Waste Picker 41</t>
  </si>
  <si>
    <t>Waste Picker 42</t>
  </si>
  <si>
    <t>Waste Picker 43</t>
  </si>
  <si>
    <t>Section 1: About the interviewee</t>
  </si>
  <si>
    <t xml:space="preserve">1. Gender </t>
  </si>
  <si>
    <t>Female</t>
  </si>
  <si>
    <t>Male</t>
  </si>
  <si>
    <t>2. Age group the interviewee belongs to</t>
  </si>
  <si>
    <t>3. What is the size of your household?</t>
  </si>
  <si>
    <t>1 - Living at the dumpsite alongside 17 others</t>
  </si>
  <si>
    <t>1 - Living at the dumpsite alongside others</t>
  </si>
  <si>
    <t>1 - Living at the dumpsite alongside 10 others</t>
  </si>
  <si>
    <t>1 - Living at the dumpsite alongside 16 others</t>
  </si>
  <si>
    <t>1 - Living at the dumpsite alongside 8 others</t>
  </si>
  <si>
    <t>2 - Living at the dumpsite alongside others</t>
  </si>
  <si>
    <t>1 - Living at the dumpsite alongside 28 others</t>
  </si>
  <si>
    <t>4. When did you start waste picking?</t>
  </si>
  <si>
    <t>5. Why did you start waste picking?</t>
  </si>
  <si>
    <t>Her husband was the breadwinner. After she divorced him, she was desperate to pay her bills. Her neighbour advised her of this job which she could do without any capital.</t>
  </si>
  <si>
    <t>Lack of available work.</t>
  </si>
  <si>
    <t>She tried to find casual work when she came to Nairobi from Muranga, but it paid very little. This work offered to pay her more and it was more consistent than casual work</t>
  </si>
  <si>
    <t>Her mum worked there so she also joined her. Also, finding alternative work was hard.</t>
  </si>
  <si>
    <t>The economic situation at home was poor. She started this job while still in school</t>
  </si>
  <si>
    <t>After he finished school, he saw that there were no other opportunities. After he saw waste picking work, he started doing it</t>
  </si>
  <si>
    <t>Jobs are not available and he needed money.</t>
  </si>
  <si>
    <t>There were no job opportunities, and this work provides instant cash. Waiting monthly is difficult as you have to eat</t>
  </si>
  <si>
    <t>He had financial issues.</t>
  </si>
  <si>
    <t>He has been on the dumpsite since he was an infant. He started working with his mum who was a waste picker. He was helping his mum after school.</t>
  </si>
  <si>
    <t>Life was hard and she had no opportunities to earn an income. Her husband was doing carpentry work but got asthma as a result. She started this work as he could not bring in any income.</t>
  </si>
  <si>
    <t>Initially, it was because her husband left her and she needed to take care of their 2 children.</t>
  </si>
  <si>
    <t>After he finished his mechanics course, the work he got was not satisfactory. It was far and the salary was low. He could not survive on that salary and he couldn't find any other opportunities, but his friends on the dumpsite told him about this job. At the time, there were few people doing this work, and there was no cost to do the work. This could sustain him</t>
  </si>
  <si>
    <t>He needed money for his everyday needs. He started picking when he was 5/6 years old.</t>
  </si>
  <si>
    <t>She tried other work such as owning a business, but it didn't work. So she decided to try this work.</t>
  </si>
  <si>
    <t>Her life had reached its end.</t>
  </si>
  <si>
    <t>Her mum was doing this job and got sick. She started this work to support her family</t>
  </si>
  <si>
    <t>She needed money after her parents died and her siblings refused to take care of her.</t>
  </si>
  <si>
    <t>She had difficulties at home with her husband and needed money to support her own children.</t>
  </si>
  <si>
    <t>His groupmates and him were looking for ways to generate income and also avoid crime.</t>
  </si>
  <si>
    <t>As a child he started a group called Amusha, with his friends. They registered the group, which was focused on drug and substance abuse as well as conserving the environment. They were doing weekly cleanups, sensitisation and household collection. The group had about 36 people.</t>
  </si>
  <si>
    <t>To get employment and keep his community clean.</t>
  </si>
  <si>
    <t>She needed consistent work with decent income.</t>
  </si>
  <si>
    <t>He saw an opportunity to earn an income, especially with the difficulty to find another job.</t>
  </si>
  <si>
    <t>There were no opportunities, so him and his friends startee a group to collect waste from households. However, the group broke up because of politics. Recently, the houses he collects from have been demolished, so he is unsure where he will collect from. Other areas of Mathare have their groups</t>
  </si>
  <si>
    <t>He needed a job after he completed school, for his livelihood.</t>
  </si>
  <si>
    <t>During the time of COVID, job opportunities were difficult to come by.</t>
  </si>
  <si>
    <t>She is a single mum and at the time did not have steady income from her previous job (selling second hand clothes).</t>
  </si>
  <si>
    <t>The work that he was previously doing ended and he needed income.</t>
  </si>
  <si>
    <t>His parents left him and his siblings with his aunt, who mistreated them. He started begging. A waste picker advised him to start picking, and he joined him at 9 years old. After that man passed away, he started working with others within the job.</t>
  </si>
  <si>
    <t>Lack of employment opportunities</t>
  </si>
  <si>
    <t>There was an opportunity to earn money</t>
  </si>
  <si>
    <t>No other employment opportunity</t>
  </si>
  <si>
    <t>He was working as a construction worker across several sites, but lost the jobs. A friend of him told him about this work, so he started to earn an income.</t>
  </si>
  <si>
    <t>He started picking waste when he was a child. After his parents separated at four years old, he became a street child. He was taken to a county children's home, but he left to come back. He started to pick waste to get something to eat.</t>
  </si>
  <si>
    <t>He was interested due to the quick earnings</t>
  </si>
  <si>
    <t>He uses to work as a loader, however, competition was high and then the pay was low. He left the job. He found out there was value in collecting waste, so he started selling it. This gave him the income that he needed. Today, there are more materials that can be sold for recycling. However, now there are more waste pickers and people are more aware of the value of waste (even non waste pickers).</t>
  </si>
  <si>
    <t>She looked for work but could not find any. She would sometimes get casual work but it was inconsistent. Someone told her about the work and so she started.</t>
  </si>
  <si>
    <t>Desperation from unemployment</t>
  </si>
  <si>
    <t>Due to a hard economic life after divorce</t>
  </si>
  <si>
    <t>Her baby was taken by the baby's father, and she gave up. Her friends showed her the work they were doing, so she taught herself.</t>
  </si>
  <si>
    <t>He lived near a sewage, where people would always throw their garbage. One day it rained heavily, and because the drainage was full of waste this entered into people's house. His house was full off waste from other people. At the time, no one was picking waste. He decided to change people's behaviour for disposal. Him and his friends started cleaning the drainage and then charging people for sacks to put their waste in. But it is hard to get enough money to sustain.</t>
  </si>
  <si>
    <t>Section 2:  Waste manamgent working conditions and organization</t>
  </si>
  <si>
    <t>6. Where do you get your waste from?</t>
  </si>
  <si>
    <t>Landfill or dumpsite</t>
  </si>
  <si>
    <t>Landfill or dumpsite, Households</t>
  </si>
  <si>
    <t>Households</t>
  </si>
  <si>
    <t>Landfill or dumpsite, He also aggregates from people who collect plastic in the neighbourhood</t>
  </si>
  <si>
    <t>Landfill or dumpsite, Street, Nairobi River</t>
  </si>
  <si>
    <t>Landfill or dumpsite, Street, Households, Businesses</t>
  </si>
  <si>
    <t>Landfill or dumpsite, Street, Households</t>
  </si>
  <si>
    <t>Street, Households</t>
  </si>
  <si>
    <t>Households, Businesses</t>
  </si>
  <si>
    <t>Households, Mathare River</t>
  </si>
  <si>
    <t>Landfill or dumpsite, Street</t>
  </si>
  <si>
    <t>Street, Households, Businesses</t>
  </si>
  <si>
    <t>7. Are you an independent worker or organized with peers?</t>
  </si>
  <si>
    <t>an independent worker</t>
  </si>
  <si>
    <t>organized in a cooperative AND there are peers she works with informally</t>
  </si>
  <si>
    <t>informally organized</t>
  </si>
  <si>
    <t>organized in a cooperative</t>
  </si>
  <si>
    <t>He is in a cooperative, but the work he does is by himself</t>
  </si>
  <si>
    <t>informally organized - sometimes if he meets others that he knows, they will work alongside each other</t>
  </si>
  <si>
    <t>8. Is waste picking your only income generating activity?</t>
  </si>
  <si>
    <t>Yes</t>
  </si>
  <si>
    <t>No</t>
  </si>
  <si>
    <t>9. What other income generating activities do you have?</t>
  </si>
  <si>
    <t>Urban farming. He has 25 chickens and sells eggs.</t>
  </si>
  <si>
    <t>Pig farming</t>
  </si>
  <si>
    <t>Additonal work at the dumpsite: He offloads waste from lorries and sometimes drive cranes if there is an opportunity.</t>
  </si>
  <si>
    <t>He is a community health volunteer, trainer of trainer for civic engagement</t>
  </si>
  <si>
    <t>Pig farmer and selling drinking water</t>
  </si>
  <si>
    <t>Freelance work - Research, acting</t>
  </si>
  <si>
    <t>Making local alcohol, but the area he was doing this was also demolished</t>
  </si>
  <si>
    <t>Urban farming.</t>
  </si>
  <si>
    <t>Selling milk</t>
  </si>
  <si>
    <t>She sells sausages.</t>
  </si>
  <si>
    <t>Construction work</t>
  </si>
  <si>
    <t>He sometimes does construction work, but not often</t>
  </si>
  <si>
    <t>He will sometimes do casual work - construction, loader</t>
  </si>
  <si>
    <t>Sometimes he will be a loader (carrying items for others)</t>
  </si>
  <si>
    <t>Sometimes she has casual work to wash clothes</t>
  </si>
  <si>
    <t>Vending clothes</t>
  </si>
  <si>
    <t>None</t>
  </si>
  <si>
    <t>10. How many hours do you work (on waste picking/waste management) a day?</t>
  </si>
  <si>
    <t>12 hours</t>
  </si>
  <si>
    <t>9 hours</t>
  </si>
  <si>
    <t>7 hours</t>
  </si>
  <si>
    <t>5 - 6 hours</t>
  </si>
  <si>
    <t>6 hours</t>
  </si>
  <si>
    <t>10 hours</t>
  </si>
  <si>
    <t>11 hours</t>
  </si>
  <si>
    <t>8 hours</t>
  </si>
  <si>
    <t>3 - 4 hours</t>
  </si>
  <si>
    <t>3 hours</t>
  </si>
  <si>
    <t>2 hours</t>
  </si>
  <si>
    <t>5 hours</t>
  </si>
  <si>
    <t>4 hours</t>
  </si>
  <si>
    <t>15 hours</t>
  </si>
  <si>
    <t>Over 15 hours</t>
  </si>
  <si>
    <t>11. How many days do you work (on waste picking/waste management) a week?</t>
  </si>
  <si>
    <t xml:space="preserve">Section 3: Revenues from Waste Management Activities </t>
  </si>
  <si>
    <t>12. How often do you sell your materials?</t>
  </si>
  <si>
    <t>Once a week for plastics and other dry material. Daily for organics.</t>
  </si>
  <si>
    <t>It depends on the materials. Raffia bags are sold daily. Plastics and papers are sold weekly (on Saturdays).</t>
  </si>
  <si>
    <t>Daily</t>
  </si>
  <si>
    <t>Depends on the type of material. Raffia bags and beer bottles are sold daily. Plastics are sold weekly.</t>
  </si>
  <si>
    <t>He sells daily. However, if the waste is too little, he sometimes waits until the next day before selling.</t>
  </si>
  <si>
    <t>Weekly</t>
  </si>
  <si>
    <t>Once a week</t>
  </si>
  <si>
    <t>Daily for all materials, except plastic which is sold weekly</t>
  </si>
  <si>
    <t>Depends on the type of waste. She sells nylons, white paper, color paper, raffia bags and milk packets daily. She sells plastics and bones every 2 weeks.</t>
  </si>
  <si>
    <t>Daily or weekly depending on the waste.</t>
  </si>
  <si>
    <t>Daily for all materials except raffia bags which are sold weekly</t>
  </si>
  <si>
    <t>She sells daily, but this depends on if the excavators have come to the dumpsite, and on the time that they arrive.</t>
  </si>
  <si>
    <t>Six times a month</t>
  </si>
  <si>
    <t>Once a week for all waste except metal which she sells daily.</t>
  </si>
  <si>
    <t>Eight times a month</t>
  </si>
  <si>
    <t>Twice a month</t>
  </si>
  <si>
    <t>Once a month</t>
  </si>
  <si>
    <t>Four times a month</t>
  </si>
  <si>
    <t>Twice a month for plastics and has been holding onto the metal</t>
  </si>
  <si>
    <t>15 times a month</t>
  </si>
  <si>
    <t>10 - 15 times a month</t>
  </si>
  <si>
    <t>13. Who do you sell to?</t>
  </si>
  <si>
    <t>Organic food for pigs are sold to Mama Mohammed. Everything else is sold to Savo (aggregator)</t>
  </si>
  <si>
    <t>She sells to waste aggregators located at the dumpsite.</t>
  </si>
  <si>
    <t>Plastics - Mr Green. Other materials are sold to aggregators within the dumpsite</t>
  </si>
  <si>
    <t>She sells to a waste aggregator.</t>
  </si>
  <si>
    <t>Mr Green for plastics and aggregators within the dumpsite for other materials</t>
  </si>
  <si>
    <t>Aggregators at the dumpsite</t>
  </si>
  <si>
    <t>Aggregator outside the dumpsite - Mother Tom, located at the Total.</t>
  </si>
  <si>
    <t>Waste aggregator called Wahome</t>
  </si>
  <si>
    <t>Taka Taka Solutions, Mr Green, Aggregators at the dumpsite</t>
  </si>
  <si>
    <t>Aggregators outside of the dumpsite. Mr Green for plastic.</t>
  </si>
  <si>
    <t>She sells to about 5 different waste aggregators.</t>
  </si>
  <si>
    <t>Aggregators within the dumpsite</t>
  </si>
  <si>
    <t>To waste aggregators</t>
  </si>
  <si>
    <t>Aggregators within the dumpsite &amp; Mr Green</t>
  </si>
  <si>
    <t>To brokers at the weighbridge</t>
  </si>
  <si>
    <t>Aggregators inside or outside the dumpsite.</t>
  </si>
  <si>
    <t>She sells to a waste aggregator (collects and washes the waste, then sells to the company).</t>
  </si>
  <si>
    <t>Sells to an aggregator named Safari</t>
  </si>
  <si>
    <t>To a yard owned by an aggregator.</t>
  </si>
  <si>
    <t>Aggregators within the Mukuru location. There are also some materials they keep for upcycling</t>
  </si>
  <si>
    <t>Aggregators within the community</t>
  </si>
  <si>
    <t>She sells to a broker</t>
  </si>
  <si>
    <t>Aggregators within the area</t>
  </si>
  <si>
    <t>He sells plastic bottles directly to a company and the rest to brokers.</t>
  </si>
  <si>
    <t>Aggregators in the community</t>
  </si>
  <si>
    <t>To a yard owner called Gichuhi</t>
  </si>
  <si>
    <t>To an aggregator.</t>
  </si>
  <si>
    <t>Aggregator at a nearby community</t>
  </si>
  <si>
    <t>To an aggregator</t>
  </si>
  <si>
    <t>Aggregator located in a nearby community</t>
  </si>
  <si>
    <t>Aggreagtor at a nearby community. Mr Green for plastics</t>
  </si>
  <si>
    <t>Aggregators within and outside of his community</t>
  </si>
  <si>
    <t>Aggreagtators within the community. Mr Green for plastics</t>
  </si>
  <si>
    <t>Aggregators within the community. Mr Green for plastics</t>
  </si>
  <si>
    <t>Aggregators within the community. Mr Green - PET</t>
  </si>
  <si>
    <t>14. How do you choose your buyer?</t>
  </si>
  <si>
    <t>For the organics, there is only one buyer. For the other materials, the buyer has provided land for sorting</t>
  </si>
  <si>
    <t>She chose the aggregators that give the best prices and weigh fairly.</t>
  </si>
  <si>
    <t>Mr Green was offering the best price. For aggregators, she works with those who offer the best price</t>
  </si>
  <si>
    <t>Chosen because of proximity.</t>
  </si>
  <si>
    <t>Mr Green came and explained their work and benefits, and the collectors thought they could help. For the aggregators, she has chosen the people who she gets along with - who can help her when she has challenges</t>
  </si>
  <si>
    <t>He trusts his aggregator and they have a friendly relationship</t>
  </si>
  <si>
    <t>She buys waste at a good price and is his friend.</t>
  </si>
  <si>
    <t>His prices were the highest</t>
  </si>
  <si>
    <t>The aggregator had fair prices</t>
  </si>
  <si>
    <t>Based on the prices that they offer and the services they offer - PPE.</t>
  </si>
  <si>
    <t>The aggregator was chosen because of their proximity. Mr Green was chosen because of their good price and there reliability in paying.</t>
  </si>
  <si>
    <t>Some have good prices and all of them weigh the waste fairly.</t>
  </si>
  <si>
    <t>It depends on the price being offered.</t>
  </si>
  <si>
    <t>He mostly sells to specific aggregators when he hears (via word of mouth) that they have a fair price</t>
  </si>
  <si>
    <t>Based on proximity</t>
  </si>
  <si>
    <t>She chose to go to the weighbridge because they offer better prices.</t>
  </si>
  <si>
    <t>It is dependent on who has agreed to buy what she is selling</t>
  </si>
  <si>
    <t>They have a good relationship and trust each other.</t>
  </si>
  <si>
    <t>He is located close to where she collects waste and is trustworthy</t>
  </si>
  <si>
    <t>She purchases the waste at a decent price.</t>
  </si>
  <si>
    <t>They chose the buyers some based on proximity and others based on their membership within the group</t>
  </si>
  <si>
    <t>Based on the price being offered and the trust within the relationship.</t>
  </si>
  <si>
    <t>Because they come directly to the dumpsite to collect the waste and give a fair price.</t>
  </si>
  <si>
    <t>Based on the proximity to where they collect</t>
  </si>
  <si>
    <t>He chooses different brokers according to the prices they offer.</t>
  </si>
  <si>
    <t>The price being offered</t>
  </si>
  <si>
    <t>Based on proximity - he is close by.</t>
  </si>
  <si>
    <t>He is close by and they have a good working relationship.</t>
  </si>
  <si>
    <t>His prices were better than others</t>
  </si>
  <si>
    <t>His prices were better than others.</t>
  </si>
  <si>
    <t>Someone friendly and also has good prices</t>
  </si>
  <si>
    <t>The aggreagtor was chosen because he takes all materials. Mr Green was chosen because they have good prices.</t>
  </si>
  <si>
    <t>It is dependent on the price</t>
  </si>
  <si>
    <t>Honest buyer and good prices</t>
  </si>
  <si>
    <t>Since he walks around looking for waste, he will sell to whomever is closest to him.</t>
  </si>
  <si>
    <t>Mr Green has a programme on Friday. PET 10kgs will get you 1kg flour. The options for aggregators are not many</t>
  </si>
  <si>
    <t>Depends on waste materials and prices</t>
  </si>
  <si>
    <t>Depends on recyclable materials and price</t>
  </si>
  <si>
    <t>Mr Green has a social program.</t>
  </si>
  <si>
    <t>It is dependent on proximity, as transport is difficult</t>
  </si>
  <si>
    <t>15. Do you have access to a vehicle (e.g., pushcart or a car)? If so which one?</t>
  </si>
  <si>
    <t>Tractor</t>
  </si>
  <si>
    <t>Pushcart</t>
  </si>
  <si>
    <t>Pushcart, Tractor</t>
  </si>
  <si>
    <t>Pushcart, Motorbike, Bicycle, Wheelbarrow</t>
  </si>
  <si>
    <t>16. Who owns the vehicle?</t>
  </si>
  <si>
    <t>A waste collection company</t>
  </si>
  <si>
    <t>Vendor - Ali owns the pushcart. He rents them.</t>
  </si>
  <si>
    <t>It belongs to the group he workd with - White City</t>
  </si>
  <si>
    <t>He doesn't know.</t>
  </si>
  <si>
    <t>Vendors - 100/day for the puschart</t>
  </si>
  <si>
    <t>Pushcart is rented. Doesn't know who the trucks belong to.</t>
  </si>
  <si>
    <t>Not answered</t>
  </si>
  <si>
    <t>The group owns the pushcart.</t>
  </si>
  <si>
    <t>Bicycle &amp; Motorbike - Group members, Pushcart &amp; Wheel barrow- Group</t>
  </si>
  <si>
    <t>Belongs to the group - Millenium youth group</t>
  </si>
  <si>
    <t>Sometimes they will hire but they also have a puschart that Belongs to the group - Amusha</t>
  </si>
  <si>
    <t>Hired from a vendor</t>
  </si>
  <si>
    <t>His CBO owns the pushcart (Huruma Town CBO).</t>
  </si>
  <si>
    <t>Rented from a vendor - Mama Peter in Kiamaiko.</t>
  </si>
  <si>
    <t>Rented from a vendor</t>
  </si>
  <si>
    <t>Hires from a vendor (sometimes they will get it free)</t>
  </si>
  <si>
    <t>Hired from a vendor - 100/day</t>
  </si>
  <si>
    <t>Hires from a vendor</t>
  </si>
  <si>
    <t>17. How far do you travel to the buyer?</t>
  </si>
  <si>
    <t>Buyers will come to her</t>
  </si>
  <si>
    <t>200 - 300 m</t>
  </si>
  <si>
    <t>1km - to Mr Green</t>
  </si>
  <si>
    <t>Her aggregator is located right next to where she segregates waste.</t>
  </si>
  <si>
    <t>1km</t>
  </si>
  <si>
    <t>1 - 2km from one part of the dumpsite to another</t>
  </si>
  <si>
    <t>1 km</t>
  </si>
  <si>
    <t>The buyer comes to him</t>
  </si>
  <si>
    <t>50 m - 500 m</t>
  </si>
  <si>
    <t>A few metres. Sometimes the buyer will come to him</t>
  </si>
  <si>
    <t>200m - 2km</t>
  </si>
  <si>
    <t>Less than 1km</t>
  </si>
  <si>
    <t>300m</t>
  </si>
  <si>
    <t>Less than 200 m</t>
  </si>
  <si>
    <t>30m</t>
  </si>
  <si>
    <t>100m</t>
  </si>
  <si>
    <t>5km</t>
  </si>
  <si>
    <t>Buyer comes to the dumpsite.</t>
  </si>
  <si>
    <t>1km - 2km</t>
  </si>
  <si>
    <t>1km - 2km for plastic, and less then 1km for metal</t>
  </si>
  <si>
    <t>All buyers come to the holding ground.</t>
  </si>
  <si>
    <t>250m</t>
  </si>
  <si>
    <t>15m</t>
  </si>
  <si>
    <t>2kms</t>
  </si>
  <si>
    <t>1 - 2km</t>
  </si>
  <si>
    <t>1 - 2km for the aggregator, less than 1km for Mr Green</t>
  </si>
  <si>
    <t>He will sell to whomever is closest to him, and is always on the move. He will travel up to 5km looking for waste</t>
  </si>
  <si>
    <t>1km to 2km</t>
  </si>
  <si>
    <t>500m</t>
  </si>
  <si>
    <r>
      <rPr>
        <sz val="12"/>
        <color theme="1"/>
        <rFont val="Arial"/>
      </rPr>
      <t xml:space="preserve">18. How much do you earn selling your materials? </t>
    </r>
    <r>
      <rPr>
        <sz val="12"/>
        <color rgb="FFFF9900"/>
        <rFont val="Arial"/>
      </rPr>
      <t>We asked this on a monthly basis</t>
    </r>
  </si>
  <si>
    <t>2400 - 9600</t>
  </si>
  <si>
    <t>4500 - 9000</t>
  </si>
  <si>
    <t>9000 - 24000</t>
  </si>
  <si>
    <t>7800 - 15600</t>
  </si>
  <si>
    <t>6000 partly divided between group members and partly put into group savings.</t>
  </si>
  <si>
    <t>3000 - 4000</t>
  </si>
  <si>
    <t>1000 - 1200</t>
  </si>
  <si>
    <t>2250 - 4500</t>
  </si>
  <si>
    <t>6000 - 12000</t>
  </si>
  <si>
    <t>13000 - 15600</t>
  </si>
  <si>
    <t>15000 - 24000</t>
  </si>
  <si>
    <t>3000 - 4500</t>
  </si>
  <si>
    <t>19. Out of your total waste picking earnings, how much comes from selling plastic material?</t>
  </si>
  <si>
    <t>Unclear, but over 50%</t>
  </si>
  <si>
    <t>Unclear</t>
  </si>
  <si>
    <t>He mostly sells his material mixed</t>
  </si>
  <si>
    <t>It is unclear, from his answers</t>
  </si>
  <si>
    <r>
      <rPr>
        <sz val="12"/>
        <color theme="1"/>
        <rFont val="Arial"/>
      </rPr>
      <t xml:space="preserve">20. What volumes of materials do you sell? </t>
    </r>
    <r>
      <rPr>
        <sz val="12"/>
        <color rgb="FFFF9900"/>
        <rFont val="Arial"/>
      </rPr>
      <t>We asked this on a monthly basis</t>
    </r>
  </si>
  <si>
    <t>520 kg</t>
  </si>
  <si>
    <t>10,000kgs</t>
  </si>
  <si>
    <t>2400kg</t>
  </si>
  <si>
    <t>6148 kgs</t>
  </si>
  <si>
    <t>240kg</t>
  </si>
  <si>
    <t>228 kgs</t>
  </si>
  <si>
    <t>300kg</t>
  </si>
  <si>
    <t>2000kgs</t>
  </si>
  <si>
    <t>1000 - 1100kgs</t>
  </si>
  <si>
    <t>She is unsure</t>
  </si>
  <si>
    <t>5178 kgs</t>
  </si>
  <si>
    <t>750 - 1050kg</t>
  </si>
  <si>
    <t>120kgs</t>
  </si>
  <si>
    <t>2406kgs</t>
  </si>
  <si>
    <t>1512 kgs</t>
  </si>
  <si>
    <t>720kgs</t>
  </si>
  <si>
    <t>1000 - 2000kgs</t>
  </si>
  <si>
    <t>2232 kgs</t>
  </si>
  <si>
    <t>200kgs</t>
  </si>
  <si>
    <t>1000kgs collected by the whole group</t>
  </si>
  <si>
    <t>40kg</t>
  </si>
  <si>
    <t>1720kgs</t>
  </si>
  <si>
    <t>200kg for the group (around 15 members)</t>
  </si>
  <si>
    <t>He doesnt answer</t>
  </si>
  <si>
    <t>1090kgs</t>
  </si>
  <si>
    <t>400kg</t>
  </si>
  <si>
    <t>32 kgs</t>
  </si>
  <si>
    <t>560kgs</t>
  </si>
  <si>
    <t>330kgs</t>
  </si>
  <si>
    <t>200 kgs</t>
  </si>
  <si>
    <t>74kgs</t>
  </si>
  <si>
    <t>1200 kgs</t>
  </si>
  <si>
    <t>780 - 1040kgs</t>
  </si>
  <si>
    <t>1440kgs</t>
  </si>
  <si>
    <t>600 kgs</t>
  </si>
  <si>
    <t>900kgs</t>
  </si>
  <si>
    <t>1500 kgs</t>
  </si>
  <si>
    <t>1260 kgs</t>
  </si>
  <si>
    <t>800kgs</t>
  </si>
  <si>
    <t>250kg (as a group)</t>
  </si>
  <si>
    <t>21. What volumes of plastic materials specifically do you sell?</t>
  </si>
  <si>
    <t>20 - 30%</t>
  </si>
  <si>
    <t>They are stock piling, but they might get 30kg a week</t>
  </si>
  <si>
    <t>22. What selling price do you get for each category of waste you sell? (complementary question)</t>
  </si>
  <si>
    <t xml:space="preserve">Organics - 20kg for 50sh. 
PET - 10sh/kg. 
Hard plastic - 20sh/kg. 
Nylon - 7 to 15sh/kg. 
Paper 7 to 15sh/kg depending on colour
Bones - 5sh/kg </t>
  </si>
  <si>
    <t>Raffia bags - 2 sh/kg, Plastic bottles - 20 sh/kg, Hard plastic - 20 sh/kg, White paper - 10 sh/kg, Brown paper - 8 sh/kg.</t>
  </si>
  <si>
    <t>Rubber - 10sh/kg, PET - 20sh/kg, HDPE - 26sh/kg, Carton - 7sh/kg, White paper - 10sh/kg, Mifupa - 5sh/kg</t>
  </si>
  <si>
    <t>Raffia bags - 2 sh/kg, Plastic bottles - 20 sh/kg, Hard plastics - 20 sh/kg, Nylon (plastic bags) - 15 sh/kg, White paper - 15 sh/kg, Brown paper - 10 sh/kg</t>
  </si>
  <si>
    <t>PET - 20sh/Kg, Soft plastic 10sh - 15sh/kg</t>
  </si>
  <si>
    <t>PET - 10sh/kg, Hard plastic - 35sh/kg, Light metal - 35sh/kg, Heavy metal - 50sh/kg, Soft plastic and boxes - 10sh/kg</t>
  </si>
  <si>
    <t>Hard plastics - KES 20sh/kg. Soft plastics - KES 15sh/kg. Metals - KES 50sh/kg. Copper wires - KES 280sh/kg.</t>
  </si>
  <si>
    <t>Hard plastic - 35sh/kg, Heavy metal - 45sh/kg, Aluminium cans - 100sh/kg, Copper - 800sh/kg</t>
  </si>
  <si>
    <t>Plates - 10sh/kg. Brown paper - 10sh/kg. Plastics - 15sh/kg. Glass bottles - 50sh per sack.</t>
  </si>
  <si>
    <t>PET - 20sh/kg, Hard plastic - 30sh/kg, Glass - 2sh/kg, Cardboard - 10sh/kg, White paper - 20sh/kg, Soft plastic - 20sh/kg</t>
  </si>
  <si>
    <t>Hard plastic 26sh/kg, PET - 20sh/kg, Bones - 10sh/kg, LIght metal - 25sh/kg, Heavy metal - 25sh/kg, Soft plastic - 10sh/kg,</t>
  </si>
  <si>
    <t>Nylons - kshs10sh/kg. White paper - Kshs 15sh/kg. Colored paper - Kshs 5sh/kg. Raffia bags - Kshs 2sh/kg. Milk packets - Kshs 5sh/kg. Bones - Kshs 5sh/kg. Plastics - Kshs 15sh/kg.</t>
  </si>
  <si>
    <t>Hard plastic - 20 - 25sh/kg, Light metal - 30sh/kg, Heavy metal - 50sh/kg</t>
  </si>
  <si>
    <t>Hard plastics - 25sh/kg. Brown paper - 20sh/kg.</t>
  </si>
  <si>
    <t>Gunia - 2sh/kg, Glass - 2sh/kg, Paper - 10sh/kg, Hard plastic 15 - 25sh/kg</t>
  </si>
  <si>
    <t>Nylon - 10 sh/kg. Milk packets - 5 sh/kg. Hard plastics - 17 sh/kg. Plastic bottles - 15 sh/kg</t>
  </si>
  <si>
    <t>Organics 50sh/kg. Raffia bags 2sh/kg</t>
  </si>
  <si>
    <t>Raffia bags -  2 sh/kg. Nylon - 10 sh/kg. Clothes - 5sh-20sh per item. Milk packets- 5 sh/kg. Hair - 50sh per weave. Plastics - 25 sh/kg.</t>
  </si>
  <si>
    <t>Plastics - 20 sh/kg. Plain paper - 15 sh/kg. Color paper - 10 sh/kg. Clear glass - 2 sh/kg. Green glass - 1 sh/kg. Bones - 5 sh/kg. Raffia bags - 5 sh/kg.</t>
  </si>
  <si>
    <t>Plastic - 30sh/kg</t>
  </si>
  <si>
    <t>Mix - 17sh/kg (carton, plastic, soft plastic). Organics - 2sh/kg</t>
  </si>
  <si>
    <t>Plastic - 30sh/kg, Organics - 2sh/kg</t>
  </si>
  <si>
    <t>Hard Plastics - 25 sh/kg. Plastic bottles - 15 sh/kg. Brown paper - 10 sh/kg. Bottles - 10 sh/kg. Metal - 60 sh/kg. Slag - 15 sh/kg.</t>
  </si>
  <si>
    <t>Mix - 20sh/kg, Cardboard - 5sh to 10sh/kg, White paper - 15 to 16sh/kg, Heavy metal - 30 to 35sh/kg</t>
  </si>
  <si>
    <t>Light metal - 25sh to 30sh/kg, Plastic - 15sh/kg</t>
  </si>
  <si>
    <t>Plastic bottles - 30 sh/kg. Hard plastics - 25 sh/kg. LDPE - 25 sh/kg. Brown paper - 10 sh/kg.</t>
  </si>
  <si>
    <t>Plastic - 20sh/kg, Mix of plastic and sheet metal is 25sh/kg, Heavy metal - 50sh/kg</t>
  </si>
  <si>
    <t>Plastic bottles - 15 sh/kg. Hard plastics - 20 sh/kg.</t>
  </si>
  <si>
    <t>Hard Plastic - 20 sh/kg. Plastic bottles - 10 sh/kg. White paper - 10 sh/kg. Brown paper - 5 sh/kg.</t>
  </si>
  <si>
    <t>Hard Plastic - 20 sh/kg. Plastic bottles - 15 sh/kg. White paper/LDPE - 15 sh/kg. Sheet metal - 20 sh/kg.</t>
  </si>
  <si>
    <t>Hard Plastic - 25 sh/kg.</t>
  </si>
  <si>
    <t>Carton 10sh/kg, Hdpe 25sh/kg, pet 20sh/kg, tetra pak 20sh/kg, plastic bags 25sh/kg, heavy metal 50sh/kg, light metal 30sh/kg</t>
  </si>
  <si>
    <t>Plastics 25 sh/kg, PET 20 sh/kg, white paper 15 sh/kg, Brown paper 10 sh/kg, tins 30 sh/kg</t>
  </si>
  <si>
    <t>Hard plastic 25sh/kg, PET 15sh/kg, White paper 15sh/kg, Soft plastic 10sh/kg, Heavy metal 40sh/kg, Sheet metal 15sh/kg, Glass 5 per bottle (but not all alcohol bottles have a market)</t>
  </si>
  <si>
    <t>Mix 25sh/kg, carton 10sh/kg, LDPE &amp; PET 20sh/kg, Heavy metal 40sh/kg</t>
  </si>
  <si>
    <t>Plastics 30 sh/kg, tins 20 sh/kg, brown paper 10 sh/kg, glass 2 sh/kg</t>
  </si>
  <si>
    <t>Carton 10sh/kg, PET 15sh/kg, Hard plastic 20sh/kg, Heavy metal 45sh/kg, Sheet metal 30sh/kg, Glass 5sh per bottle, Soft plastic 12sh/kg</t>
  </si>
  <si>
    <t>Soft plastic 15sh/kg, Milk packets 10sh/kg, Carton 10/kg, Gunia 5sh/kg, Glass 1 - 5sh/kg, PET 10sh/kg, Hard plastic 25sh/kg</t>
  </si>
  <si>
    <t>Plastics 28sh/kg, brown paper 10sh/kg, milk packets 10sh/kg, PET 10sh/kg</t>
  </si>
  <si>
    <t>Plastics 25 shs, quencher 15 sh/kg, brown paper 5sh/kg</t>
  </si>
  <si>
    <t>Everything she sells is 10sh/kg (Mr Green prices change with points earned), Heavy metal 45sh/kg</t>
  </si>
  <si>
    <t>PET 15sh/kg, Hard plastic 25sh/kg, Heavy metal 45sh/kg, Light metal 30sh/kg, Carton &amp; white paper 5sh/kg</t>
  </si>
  <si>
    <t>23. Has the price of plastic changed over the past year? If so how much? (complementary question)</t>
  </si>
  <si>
    <t>Hard plastic was 12 shillings per kilo last year. Then 13, 15, 17 and now 20 shillings.</t>
  </si>
  <si>
    <t>The price of PET increased from 15sh to 17sh to 20sh/kg</t>
  </si>
  <si>
    <t>It fluctuates according to how much the companies need recycled plastic. They never sell above 20 shillings. The price varies from 13 - 20 KES.</t>
  </si>
  <si>
    <t>It has gone both up and down</t>
  </si>
  <si>
    <t>The price of hard plastic has increased by 5sh</t>
  </si>
  <si>
    <t>The price was initially 15 shillings and now is 20 shillings for hard plastics. Soft plastics initially didn't have buyers but nowadays is purchased.</t>
  </si>
  <si>
    <t>It has risen from 22 to 35/kg</t>
  </si>
  <si>
    <t>Hard plastic was 20sh and now it is 30sh. Now he hears it is starting to reduce</t>
  </si>
  <si>
    <t>It has increased slightly.</t>
  </si>
  <si>
    <t>The price has fluctuated up and down</t>
  </si>
  <si>
    <t>It increased after Mr. Green came to work directly with aggregators.</t>
  </si>
  <si>
    <t>It has increased.</t>
  </si>
  <si>
    <t>Increased from 25 to 30 KES.</t>
  </si>
  <si>
    <t>It had reduced by about 10sh</t>
  </si>
  <si>
    <t>It has lowered by 5Kshs.</t>
  </si>
  <si>
    <t>He doesn't know</t>
  </si>
  <si>
    <t>It has reduced from 20sh/kg</t>
  </si>
  <si>
    <t>It has increased from 26 to 30 shillings.</t>
  </si>
  <si>
    <t>It has increased by 5 sh</t>
  </si>
  <si>
    <t>She doesn't know</t>
  </si>
  <si>
    <t>Hard plastic has risen by 5ksh</t>
  </si>
  <si>
    <t>By 5 shillings</t>
  </si>
  <si>
    <t>PET has risen by 10sh, Hard plastic has risen by 5sh</t>
  </si>
  <si>
    <t>It is constantly changing - up and down</t>
  </si>
  <si>
    <t>By 3 shillings</t>
  </si>
  <si>
    <t>24. Do you know the price before selling?</t>
  </si>
  <si>
    <t>25. Do you have obligations or debt to your buyers?</t>
  </si>
  <si>
    <t>26. What is your main limitation to increase your revenues from waste activities?</t>
  </si>
  <si>
    <t>Transportation can be a challenge, when trucks are not there the waste picker revenue decreases. You can also get hurt when you collect without PPE, and this can mean time off work for treatment.</t>
  </si>
  <si>
    <t>There are buyers outside the dumpsite who are willing to purchase at a higher price, but travelling to them on foot while carrying a heavy load is hard.
Sometimes, companies have maxed out how much recycled material they can purchase, so they stop purchasing for a while.</t>
  </si>
  <si>
    <t>The availability of the materials to sell is not always guaranteed.</t>
  </si>
  <si>
    <t>Consistent work is the issue. Sometimes, the work completely stops due to the excavators not having fuel.</t>
  </si>
  <si>
    <t>The availability of plastics and the amount of work it takes to add volumes of the materials she collects.</t>
  </si>
  <si>
    <t>The availability of materials is limited and controlled by bigger players. He cannot increase his revenue this without them.</t>
  </si>
  <si>
    <t>The waste is dumped in specific locations that belong to specific people - and he doesn't own any land in the dumpsite. If he could access waste dumped in other locations, he would be able to earn more.</t>
  </si>
  <si>
    <t>Finding the people who assign you to tractors is difficult, as everyone is assigned a vehicle that they can pick from.</t>
  </si>
  <si>
    <t>The work can be inconsistent. Sometimes the trucks don't have a lot of recyclable waste.</t>
  </si>
  <si>
    <t>Prices of materials are inconsistent, and are affected by the outside economy. They also lack access to instruments such as puscharts - when he gets access, the price can be high.</t>
  </si>
  <si>
    <t>Young men are now collecting hard plastics off the trucks at the household level or on their journey. It is difficult to find hard plastic at the dumpsite. We mostly find what the youth wont pick - such as soft plastc. There are too many young people on the dumpsite, including people who are educated. This makes competition hard and young people are faster.</t>
  </si>
  <si>
    <t>The limitation is the prices of the waste. Things would be better if raffia bags sold for 3 shillings (it has always been 2 shillings), milk packets to 7 shillings, colored paper to 7 shillings and white paper to 25 shillings. That would make a big difference.</t>
  </si>
  <si>
    <t>The work is inconsistent as the trucks do not always come. Private companies are now sorting at their yard, and now they only get trash at the dumpsite. There are more private companies now. When it is raining, trucks can't enter the dumpsite because of the mud, so they go to other dumpsites.</t>
  </si>
  <si>
    <t>The waste that is nowadays coming to Dandora isn't quality waste. It is total waste. Companies and other waste pickers intercept the waste and take it to yards, before it comes to Dandora, which limits how much he earns from sorting and selling waste.</t>
  </si>
  <si>
    <t>The inconsistency of incoming trucks which have the materials that we need to sort and sell. Sometimes the aggrgegators do not have money to buy materials.</t>
  </si>
  <si>
    <t>The main limitation is price gouging by brokers. If you bring 15 kgs, they pay you for 10 kgs, saying that the 5kgs is dirt.</t>
  </si>
  <si>
    <t>There is not enough material to go around</t>
  </si>
  <si>
    <t>The main limitation is hoarding waste for long periods of time, which doesn't bring immediate returns (but will help long term).</t>
  </si>
  <si>
    <t>Nowadays they get pure waste in Dandora. Before, recyclable and sellable waste would be dumped here.</t>
  </si>
  <si>
    <t>Group membership; our numbers limit the amount of households we can collect waste from.</t>
  </si>
  <si>
    <t>With the hard economic times, availability of plastic is hard. People are not buying goods in hard plastic any more, but instead are using other packaging including reusable plastic. Lack of training on what is valuable among the waste collected. Unscrupulous aggregators who give low prices. Lack of time for sorting, which may increase their income. They also had the power line vandalised, which means they cannot power the machines they have. The price of crushed material is higher and also saves on space and time.</t>
  </si>
  <si>
    <t>Land to store and sort waste. Money for capital to improve the work, such as scales.</t>
  </si>
  <si>
    <t>The trucks come late in the afternoon, which gives little time to segregate all the waste before needing to go home to take care of her kids. More time to separate waste would help her earn more money.</t>
  </si>
  <si>
    <t>Expanding the reach for collection and competition/resistance for other groups working in these areas. Transportation to reach more people.</t>
  </si>
  <si>
    <t>The households he was picking from have been demolished, and growing to other areas is difficult. It will depend on if people build again on the land, or if he can expands to other places.</t>
  </si>
  <si>
    <t>The brokers. The group competes with them to purchase garbage from other waste pickers (the interviewee is a waste picker and a waste aggregator).</t>
  </si>
  <si>
    <t>The cost for tools or finding help for the increased waste handled</t>
  </si>
  <si>
    <t>A lot of households refuse to pay the garbage collection fee. If households were willing to pay, her earnings would increase.</t>
  </si>
  <si>
    <t>If the price of the waste was better, he would be able to earn more.</t>
  </si>
  <si>
    <t>Material Inconsistency. There are too many people doing the job. Also, people are throwing out less because they know the value of the materials- maybe in the richer estates will they continue to throw. He now finds young children weighing materials, because they have been sent by their mother's. Also, he doesn't work with people all the time otherwise they would fight over the materials.</t>
  </si>
  <si>
    <t>Competition with other waste pickers</t>
  </si>
  <si>
    <t>There is a lack of materials, as there are too many people collecting plastics</t>
  </si>
  <si>
    <t>No enough recylable waste products</t>
  </si>
  <si>
    <t>Finding the materials is difficult. It is inconsistent. He also picks from households for 20sh, but sometimes they do not pay him.</t>
  </si>
  <si>
    <t>It is dependent on walking constantly, looking for material and then coming back to store it.</t>
  </si>
  <si>
    <t>Not enough waste materials</t>
  </si>
  <si>
    <t>There is a lot of competition for materials. Even if he travels to new areas, he will find waste pickers there</t>
  </si>
  <si>
    <t>It depends on luck to get the materials needed to increase revenue.</t>
  </si>
  <si>
    <t>Competition from waste pickers and the lack of sufficient materials</t>
  </si>
  <si>
    <t>It's difficult to find the materials.</t>
  </si>
  <si>
    <t>There are not enough people on his team. He would need to expand the reach of his collections. Also, many households are not paying for collections. Also, within the waste, very little is recyclable, and you can't depend on it for revenue. Also, some households will hold onto plastic as they know they can get money for it.
The big challenge is non recyclable waste: packaging, pampers, textiles. Out of 10,000 from households he might only get 2000. Most people cant/don't pay. He thinks people should pay government tax for waste disposal.</t>
  </si>
  <si>
    <t>Section 4: Expenses from waste management activities</t>
  </si>
  <si>
    <t>27.  What cost do you have for operating your activity? (e.g., gas, cost of buying materials from household or businesses, cost to access specific areas, cost of maintenance of vehicle, gloves, boots, else)</t>
  </si>
  <si>
    <t>Gumboots and gloves</t>
  </si>
  <si>
    <t>Gumboots, gloves</t>
  </si>
  <si>
    <t>Gumboots, hat, gloves, overall, transport of goods</t>
  </si>
  <si>
    <t>Payment to truck driver, Hand labourers to empty the truck</t>
  </si>
  <si>
    <t>Gumboots</t>
  </si>
  <si>
    <t>Pushcart, Buying plastic</t>
  </si>
  <si>
    <t>None - gumboots were donated. When the gumboots will get spoiled, she will pick shoes that she finds on the dumpsite</t>
  </si>
  <si>
    <t>None.</t>
  </si>
  <si>
    <t>Gumboots - 1200,  Overalls, gloves</t>
  </si>
  <si>
    <t>Pushcart - 100kshs. PPE - 1000/- per year. Big raffia bags for ferrying garbage - 600/- per year.</t>
  </si>
  <si>
    <t>Gumboots, mask, apron, gloves</t>
  </si>
  <si>
    <t>Gumboots - 1000/- yearly</t>
  </si>
  <si>
    <t>Pushcart - 200/-. Casual labourer - 500/-</t>
  </si>
  <si>
    <t>Gumboots - 500/- every 2 months. Gloves - 20/- every 2 months.</t>
  </si>
  <si>
    <t>Gloves - 4000/- for all group members.</t>
  </si>
  <si>
    <t>Overalls, gloves, gumboots, record keeping, staff stipend, licenses, bank costs, cost of servicing the vehicles, cost of purchasing plastic</t>
  </si>
  <si>
    <t>Group emergencies, cost of maintenance of the vehicle, working gear and tools</t>
  </si>
  <si>
    <t>Payment to truck drivers - 5000/- 
Fueling a few trucks (Colnet) - 2000/-
Clearing of the dumpsite by an excavator - 500/-</t>
  </si>
  <si>
    <t>Hiring a vehicle, Dumping fees at the dumpsite for materials they can't use, Airtime to coordinate team</t>
  </si>
  <si>
    <t>Wheelbarrow, rakes, sacks, gumboots, gloves, overall</t>
  </si>
  <si>
    <t>Purchasing waste from pickers - Kshs 26,250/-.
Labourer for the pushcart - Kshs 3,600</t>
  </si>
  <si>
    <t>Hiring a puschart, gumboots, gloves, overalls</t>
  </si>
  <si>
    <t>Pushcart - 500/- monthly
Raffia bags - 300/- at times</t>
  </si>
  <si>
    <t>Pushcart - 800/- monthly</t>
  </si>
  <si>
    <t>Hiring a pushcart, gumboots, overall</t>
  </si>
  <si>
    <t>Hiring a pushcart, overall, shoes, gloves</t>
  </si>
  <si>
    <t>Hiring a pushcart</t>
  </si>
  <si>
    <t>Transport</t>
  </si>
  <si>
    <t>Hiring a puschart</t>
  </si>
  <si>
    <t>Hiring a pushcart, overalls, shoes, paying to use a toilet when at work</t>
  </si>
  <si>
    <t>28. If you own a vehicle or means of transportation, how much did it cost you?</t>
  </si>
  <si>
    <t>He is unaware, as he was unwell when the pushcart was bought and the price has not been shared with him</t>
  </si>
  <si>
    <t>Pushcart - KES 10,000</t>
  </si>
  <si>
    <t>Wheelbarrow - 10,000, Small pushcart - 17,000</t>
  </si>
  <si>
    <t>Pushcart - 15,000</t>
  </si>
  <si>
    <t>Puschart - 15,000</t>
  </si>
  <si>
    <t xml:space="preserve">Section 5: Living Expenses and Conditions </t>
  </si>
  <si>
    <t>29. How much do you spend on food for yourself or your household (specify which) everyday?</t>
  </si>
  <si>
    <t>400/day for herself.</t>
  </si>
  <si>
    <t>500/day for the household</t>
  </si>
  <si>
    <t>400/day for the household</t>
  </si>
  <si>
    <t>350/day for the household</t>
  </si>
  <si>
    <t>200/day for the household</t>
  </si>
  <si>
    <t>250/day for himself</t>
  </si>
  <si>
    <t>300/day for the household</t>
  </si>
  <si>
    <t>200 - 300/day for the household</t>
  </si>
  <si>
    <t>She contributes 150sh/day for the family</t>
  </si>
  <si>
    <t>200/day for himself</t>
  </si>
  <si>
    <t>240/day for the household</t>
  </si>
  <si>
    <t>450/day for the household</t>
  </si>
  <si>
    <t>100/day for himself</t>
  </si>
  <si>
    <t>300/day for himself</t>
  </si>
  <si>
    <t>170/day for himself when he has money</t>
  </si>
  <si>
    <t>150/day for himself</t>
  </si>
  <si>
    <t>50/day for himself</t>
  </si>
  <si>
    <t>200/day for herself</t>
  </si>
  <si>
    <t>350/day for herself</t>
  </si>
  <si>
    <t>150/day for herself</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</si>
  <si>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</si>
  <si>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</si>
  <si>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</si>
  <si>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</si>
  <si>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</si>
  <si>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</si>
  <si>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</si>
  <si>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</si>
  <si>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</si>
  <si>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</si>
  <si>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</si>
  <si>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</si>
  <si>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</si>
  <si>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</si>
  <si>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</si>
  <si>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</si>
  <si>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</si>
  <si>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</si>
  <si>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</si>
  <si>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</si>
  <si>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</si>
  <si>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</si>
  <si>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</si>
  <si>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</si>
  <si>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</si>
  <si>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</si>
  <si>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</si>
  <si>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</si>
  <si>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</si>
  <si>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</si>
  <si>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</si>
  <si>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rPr>
      <t>Section 6: Miscellaneous Questions</t>
    </r>
    <r>
      <rPr>
        <sz val="12"/>
        <color theme="1"/>
        <rFont val="Arial Nova"/>
      </rPr>
      <t xml:space="preserve"> </t>
    </r>
  </si>
  <si>
    <t>33.  What alternative job opportunity do you have?</t>
  </si>
  <si>
    <t>Business woman - selling clothes and shoes</t>
  </si>
  <si>
    <t>She is willing to do any work that is available.</t>
  </si>
  <si>
    <t>Washing clothes, housekeeping</t>
  </si>
  <si>
    <t>She is okay to do any other work - whether it's having a business or cleaning homes.</t>
  </si>
  <si>
    <t>Business woman</t>
  </si>
  <si>
    <t>Poultry farmer</t>
  </si>
  <si>
    <t>Plumbing (he has the certification)</t>
  </si>
  <si>
    <t>IT technician - he studied this in college</t>
  </si>
  <si>
    <t>Chef</t>
  </si>
  <si>
    <t>Business owner - small shop</t>
  </si>
  <si>
    <t>She would love to be a seamstress. She studied for it.</t>
  </si>
  <si>
    <t>Mechanic</t>
  </si>
  <si>
    <t>He is learning to drive cranes.</t>
  </si>
  <si>
    <t>Business owner - Vegetable vendor</t>
  </si>
  <si>
    <t>She would own a cooking business.</t>
  </si>
  <si>
    <t>Hairdresser</t>
  </si>
  <si>
    <t>He completed a driving course and started learning about plant operations (didn't complete due to school fees). He can be a driver.</t>
  </si>
  <si>
    <t>Community health volunteer and trainer of trainer</t>
  </si>
  <si>
    <t>Water seller</t>
  </si>
  <si>
    <t>She studied tailoring and would do the work instead.</t>
  </si>
  <si>
    <t>Research, sales and marketing, report, writing</t>
  </si>
  <si>
    <t>Driver</t>
  </si>
  <si>
    <t>Electrical work, which he studied for 2 years.</t>
  </si>
  <si>
    <t>Sales</t>
  </si>
  <si>
    <t>Hairdressing. She learned to do so at the Kariobangi Market.</t>
  </si>
  <si>
    <t>He would be happy to do any other work but doesn't have the skills.</t>
  </si>
  <si>
    <t>Construction</t>
  </si>
  <si>
    <t>Scrap waste dealings</t>
  </si>
  <si>
    <t>Motor bike rider</t>
  </si>
  <si>
    <t>Construction worker</t>
  </si>
  <si>
    <t>Construction worker, loader</t>
  </si>
  <si>
    <t>Running a business</t>
  </si>
  <si>
    <t>Loader, security guard</t>
  </si>
  <si>
    <t>Washing clothes</t>
  </si>
  <si>
    <t>Business</t>
  </si>
  <si>
    <t>Chef, teacher, machinery operations</t>
  </si>
  <si>
    <t>34. Why do you waste pick over another job?</t>
  </si>
  <si>
    <t>She does not have the capital to start the business</t>
  </si>
  <si>
    <t>No other job opportunities. But also, the work itself pays well when it is available.</t>
  </si>
  <si>
    <t>The other jobs were inconsistent and so was the pay</t>
  </si>
  <si>
    <t>Because she is self-employed and manages herself. She has some security and won't be fired randomly.</t>
  </si>
  <si>
    <t>There are no opportunities or capital for this</t>
  </si>
  <si>
    <t>He lacks the capital to start the business</t>
  </si>
  <si>
    <t>No work is available.</t>
  </si>
  <si>
    <t>He looked for work but couldn't find it. During recruitment, he was also asked for very expensive bribes that he could not afford</t>
  </si>
  <si>
    <t>He has done it for a long time and doesn't need to change it.</t>
  </si>
  <si>
    <t>Waste picking does not have any barriers or requirements for entry. You also do not need any capital</t>
  </si>
  <si>
    <t>She lacks the capital to start.</t>
  </si>
  <si>
    <t>Because it gives her daily money and there's no gossip in the workspace.</t>
  </si>
  <si>
    <t>It is difficult to find an opportunity where the pay is good.</t>
  </si>
  <si>
    <t>He didn't have options at the time. It was the easiest thing to do.</t>
  </si>
  <si>
    <t>There are more costs with running a business, which means the income you have to spend is very little. Waste picking has more income</t>
  </si>
  <si>
    <t>She entered the work after her business failed and has stayed here since.</t>
  </si>
  <si>
    <t>She lacks the capital to start that work. This job serves her immediate needs</t>
  </si>
  <si>
    <t>It's the work that she knows.</t>
  </si>
  <si>
    <t>It pays the bills</t>
  </si>
  <si>
    <t>Because there were no alternative choices.</t>
  </si>
  <si>
    <t>He juggles both</t>
  </si>
  <si>
    <t>He does both</t>
  </si>
  <si>
    <t>Because she is her own boss and can plan herself as needed.</t>
  </si>
  <si>
    <t>This work is inconsistent. He does it when it comes</t>
  </si>
  <si>
    <t>He is waiting for his license to start looking for other opportunities.</t>
  </si>
  <si>
    <t>It was the work that was available.</t>
  </si>
  <si>
    <t>He lacks the capital to expand his current activities.</t>
  </si>
  <si>
    <t>It was the only available work and also fostered unity between women and men in Kiamaiko.</t>
  </si>
  <si>
    <t>There are no construction opportunities. When they are available, they are often distributed by tribe. Also, if he did get the job, it would be hard to wait for weekly payments as he is used to daily payments. Other work is also made impossible because of a lack of ID.</t>
  </si>
  <si>
    <t>No supervision, it has its own advantages such as no capital or other requirements apart from time.</t>
  </si>
  <si>
    <t>He did construction work in the past, but now he can't find any opportunities.</t>
  </si>
  <si>
    <t>No empowerment opportunities</t>
  </si>
  <si>
    <t>It's difficult to find work, as he lost his ID. Also, construction work was very difficult physically.</t>
  </si>
  <si>
    <t>Finding work means knowing people. Also, getting paid weekly is too difficult, as he needs to eat everyday. If he had money to eat for the week, then he would look for a job that would pay him weekly.</t>
  </si>
  <si>
    <t>Answer is unclear</t>
  </si>
  <si>
    <t>He has tried to look for many job, including construction, security guards, loader, however, he can't find any. For many of these, you need to know someone to get a job.</t>
  </si>
  <si>
    <t>It is difficult to find such work.</t>
  </si>
  <si>
    <t>It is easy to earn from waste</t>
  </si>
  <si>
    <t>There are no employment opportunities</t>
  </si>
  <si>
    <t>It is diffcult to find job opportunities</t>
  </si>
  <si>
    <t>He saw a gap in the market that he wanted to fill, and he saw no one taking responsibility.</t>
  </si>
  <si>
    <t>35.  How many days could you afford to live without a revenue?</t>
  </si>
  <si>
    <t>3 days</t>
  </si>
  <si>
    <t>7 days</t>
  </si>
  <si>
    <t>30 days</t>
  </si>
  <si>
    <t>3 days.</t>
  </si>
  <si>
    <t>0 days. She'll go look for alternative work.</t>
  </si>
  <si>
    <t>1 day</t>
  </si>
  <si>
    <t>0 days</t>
  </si>
  <si>
    <t>2 days</t>
  </si>
  <si>
    <t>14 days</t>
  </si>
  <si>
    <t>He is unable to answer this- there is a sense of community but also persistence</t>
  </si>
  <si>
    <t>36.  Are you able to save money for unforeseen event?</t>
  </si>
  <si>
    <t>37. What is the worst part in your job?</t>
  </si>
  <si>
    <t>You can get hurt by hazardous material or get knocked by a tractor. It is difficult to work when it is raining or when it is too hot. You also spend the day very dirty.</t>
  </si>
  <si>
    <t>Workplace injuries are common. From falling debris from excavators, needles and shards of glass.</t>
  </si>
  <si>
    <t>When the tractors are not coming with waste, it is difficult to find work. You can also get hurt by hazardous materials.</t>
  </si>
  <si>
    <t>The anxiety from being hit by the excavator. And a lack of PPE. Their gumboots don't last for long, especially because they work in wet areas. Also being cut by glass.</t>
  </si>
  <si>
    <t>The lack of proper PPE. Difficulty working when it is raining and you often get sick. There is often not enough earnings to care for your duties. The smell at the dumpsite is not good</t>
  </si>
  <si>
    <t>It can become unaffordable to buy PPE. You can get harmed when you don't wear gloves. When it rains it is difficult to do the work. You can sometimes get into arguments with other people who want your job (to work in your area).</t>
  </si>
  <si>
    <t>During the rainy season, the waste becomes damp and clumps together, making it difficult to segegrate.</t>
  </si>
  <si>
    <t>It is difficult to work when it is raining. When you don't have PPE, you can get hurt or sick (also from the pollution). When you go to the hospital, they will refuse to treat you as you are smelling and a waste picker. There are times when there are no tractors so there is no material. There can also be violence at the dumpsite.</t>
  </si>
  <si>
    <t>Nothing</t>
  </si>
  <si>
    <t>Potential of getting sick and getting injured. The buyers sometimes stop buying certain materials. The prices are also inconsistent.</t>
  </si>
  <si>
    <t>When it is hot, the dumspite can set on fire. This leads to air pollution which causes health problems, and there is no money to treat it. There are also hazardous items within the trash which we can cause harm. She has also found dead bodies/aborted babies in the trash which is traumatising. The tractors/excavators can also knock you if you aren't careful. At night, there is also risk of rape and you need to walk in a group.</t>
  </si>
  <si>
    <t>Working without gloves and gumboots.</t>
  </si>
  <si>
    <t>You can get hurt by hazardous material. This is a cost he has to bear. The work is also not guaranteed. The privatisation of waste companies is also a fear, as this will reduce the work available to them.</t>
  </si>
  <si>
    <t>It is difficult to come to an understanding with different people - the folks who work at the dumpsite come from different backgrounds so cohesion is hard to create</t>
  </si>
  <si>
    <t>You can get hurt when picking materials or through getting hit by a crane/tractor. You can also get robbed after work.</t>
  </si>
  <si>
    <t>The food that is thrown into the dumpsite is really bad and has sent her to hospital.</t>
  </si>
  <si>
    <t>Women are left with raffia bags and organic waste. Plastics and other valuables are left for the men. You can also get hurt when picking waste, and she does not have PPE.</t>
  </si>
  <si>
    <t>The work is exhausting, especially during the rainy season. It is accompanied by a smell and sometimes it's embarassing to be around people.</t>
  </si>
  <si>
    <t>Taking the garbage to the dumpsite is the worst part because the dumpsite is far away (500m) and the path used to access it is extremely muddy.</t>
  </si>
  <si>
    <t>Lack of cooperation from the community. Difficulty getting payments from households (40sh per month). Lack of understanding of the waste market.</t>
  </si>
  <si>
    <t>Lack of proper PPE, not having the right tools or sufficient tools.</t>
  </si>
  <si>
    <t>Sometimes when eating food that has been dumped, people get sick. There was an instance that someone drank something that was poisoned them and almost died. Also, she dislikes sifting through pads, needles and diapers. Sometimes she gets skin diseases. Working in the rain makes her sick afterwards.</t>
  </si>
  <si>
    <t>The earnings are insufficient. Growth of the business is also difficult and expensive.</t>
  </si>
  <si>
    <t>Getting cooperation from the community and getting paid for their work. There was a negative stereotype about people who do the work. Many refused to pay.</t>
  </si>
  <si>
    <t>It is frustrating to work with households. Many times they refuse to pay for garbage collecton.</t>
  </si>
  <si>
    <t>Not getting paid by households.</t>
  </si>
  <si>
    <t>Communicating with households is frustrating. And some group members don't come on time to do the work.</t>
  </si>
  <si>
    <t>Nothing. I love my job.</t>
  </si>
  <si>
    <t>There is not enough money to sustain life. He cannot think of marrying, as he could not support a family.</t>
  </si>
  <si>
    <t>Fighting over waste products</t>
  </si>
  <si>
    <t>There is none.</t>
  </si>
  <si>
    <t>On Fridays and Mondays, there are no waste products to sell</t>
  </si>
  <si>
    <t>The work can be inconsistent. You can also get hurt, and that makes it difficult to continue with the work</t>
  </si>
  <si>
    <t>When he gets sick, he is unable to do any work. It is also easy to get hurt when picking waste without protection. When collecting from homes, he often gets called a thief.</t>
  </si>
  <si>
    <t>Not enough waste materials especially on weekdays and there are too many waste pickers.</t>
  </si>
  <si>
    <t>Travelling far distances for work is physically exhausting, especially at his age.</t>
  </si>
  <si>
    <t>The lack of PPE means you can get hurt. Male waste pickers will also bully her, but so will other women. When there is no waste coming from the homes (it comes in 2x a week), then they will often go without money and food. As they live outside, they get sick when it rains</t>
  </si>
  <si>
    <t>Discrimination, the name 'chokoraa' and being thought as thugs. Also, injuries from from this job</t>
  </si>
  <si>
    <t>Injuries, traumatizing waste like dead kids and human bodies</t>
  </si>
  <si>
    <t>The lack of PPE, which means she gets hurt. There is also unsafety as a woman, especially as she sleeps outside. They also get bullied by male waste pickers when they go and pick waste.</t>
  </si>
  <si>
    <t>Getting sick without medical cover. It's also difficult to be a family man as a waste picker. Many waste pickers are taking care of themselves and are rarely family men - they can't sustain it. The potential for this to be a career is very minimal. The work is also very dirty, especially when it is mixed (or when there is a dead animal to carry). You have to do this work with heart and passion</t>
  </si>
  <si>
    <t>38.  What is the best part in your job?</t>
  </si>
  <si>
    <t>The ability to get money on a daily basis to pay school fees, rent and other bills.</t>
  </si>
  <si>
    <t>She is self-employed and can arrange her time according to her own needs.</t>
  </si>
  <si>
    <t>She has the flexibility to do the work at any time and make an earning.</t>
  </si>
  <si>
    <t>She enjoys selling on Saturdays in particular. The money helps her household for the week.</t>
  </si>
  <si>
    <t>The chance of getting lucky with the materials you get. Also, the opportunity to get items for your home - plates, cups etc, from what others have thrown away.</t>
  </si>
  <si>
    <t>It helps him pay the bills.</t>
  </si>
  <si>
    <t>He likes the fact that you can get your money immediately.</t>
  </si>
  <si>
    <t>It brings an income and has kept him afloat.</t>
  </si>
  <si>
    <t>Working without a boss and in peace.</t>
  </si>
  <si>
    <t>This work bas educated her children. The work can also provide an earning if you are hard working.</t>
  </si>
  <si>
    <t>She likes it because it keeps her busy and she doesn't stay idle.</t>
  </si>
  <si>
    <t>There is no one you have to be answerable to. You can be your own boss. It is also good to be able to work with others and support each other (his cooperative). We can help each other.</t>
  </si>
  <si>
    <t>It's not that he like this job. He does it because it's his situation.</t>
  </si>
  <si>
    <t>The job allows me to raise her children.</t>
  </si>
  <si>
    <t>She likes the money it brings.</t>
  </si>
  <si>
    <t>The work pays rent, food, school fees and supports her family in the village. She has faith that it will help her build her own home.</t>
  </si>
  <si>
    <t>The work has helped her raise her children as a single mum and taken them through school.</t>
  </si>
  <si>
    <t>He enjoys the cooperation with households. They pay for collecting their garbage and understand that the payment also helps keep the group afloat.</t>
  </si>
  <si>
    <t>The ability to network and grow. Increase in confidence and communication skills. New skills gained such as record keeping.</t>
  </si>
  <si>
    <t>The ability to earn income from the work.</t>
  </si>
  <si>
    <t>The work feeds her and pays her bills and she is not under the control of a boss.</t>
  </si>
  <si>
    <t>Getting plastics and working on potential to add value to them. Earning an income</t>
  </si>
  <si>
    <t>The ability to socialise with his friends.</t>
  </si>
  <si>
    <t>He likes the flexibility and can plan his day how he needs.</t>
  </si>
  <si>
    <t>He enjoys making the earnings</t>
  </si>
  <si>
    <t>She like how it has united different people from the community and they are well-informed about activities.</t>
  </si>
  <si>
    <t>The work meshes perfectly with his personality and lifestyle.</t>
  </si>
  <si>
    <t>Ability to earn an income</t>
  </si>
  <si>
    <t>The day he has proceeds from waste products</t>
  </si>
  <si>
    <t>The earnings that allow him to survive</t>
  </si>
  <si>
    <t>Weekends - since there is a lot to sell</t>
  </si>
  <si>
    <t>He enjoys the ability to rest when he needs to.</t>
  </si>
  <si>
    <t>Weekends</t>
  </si>
  <si>
    <t>The ability to make an earning.</t>
  </si>
  <si>
    <t>It's good to have money that you have not begged for</t>
  </si>
  <si>
    <t>Money, and other privileges from the waste. Also she learnt how to save due to hard economic times</t>
  </si>
  <si>
    <t>Getting her daily earnings</t>
  </si>
  <si>
    <t>The ability to earn money for her child.</t>
  </si>
  <si>
    <t>The ability to use waste to create new things, that can benefit your community ans yourself.</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</si>
  <si>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</si>
  <si>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</si>
  <si>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</si>
  <si>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</si>
  <si>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</si>
  <si>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</si>
  <si>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</si>
  <si>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</si>
  <si>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</si>
  <si>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</si>
  <si>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</si>
  <si>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rPr>
        <b/>
        <sz val="11"/>
        <color theme="1"/>
        <rFont val="Arial"/>
      </rPr>
      <t xml:space="preserve">Explanation: </t>
    </r>
    <r>
      <rPr>
        <sz val="11"/>
        <color theme="1"/>
        <rFont val="Arial Nova"/>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</si>
  <si>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</si>
  <si>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</si>
  <si>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</si>
  <si>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</si>
  <si>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</si>
  <si>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</si>
  <si>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</si>
  <si>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</si>
  <si>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 13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</si>
  <si>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</si>
  <si>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</si>
  <si>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</si>
  <si>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7 - Rivers, Aggregation, Businesses</t>
  </si>
  <si>
    <t>Typology of the waste pickers from the case study:</t>
  </si>
  <si>
    <t xml:space="preserve">Out of all waste pickers surveyed, how many waste pickers were organized in a cooperative? </t>
  </si>
  <si>
    <t xml:space="preserve">For the surveyed workers , in what typologies were they organized. See Page 31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</si>
  <si>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</si>
  <si>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</si>
  <si>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</si>
  <si>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On whether waste picking is their only revenue:</t>
  </si>
  <si>
    <t>How many waste pickers reported that waste picking is the only income</t>
  </si>
  <si>
    <t>For the surveyed workers, did they only rely on waste picking as an income stream or report multiple income streams. See Page 13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</si>
  <si>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</si>
  <si>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</si>
  <si>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</si>
  <si>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The gender split of surveyed workers should add to 100%. </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</si>
  <si>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</si>
  <si>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</si>
  <si>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</si>
  <si>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</si>
  <si>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</si>
  <si>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</si>
  <si>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</si>
  <si>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</si>
  <si>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</si>
  <si>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</si>
  <si>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</si>
  <si>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</si>
  <si>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</si>
  <si>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</si>
  <si>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</si>
  <si>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</si>
  <si>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</si>
  <si>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</si>
  <si>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</si>
  <si>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</si>
  <si>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</si>
  <si>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</si>
  <si>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</si>
  <si>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</si>
  <si>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</si>
  <si>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</si>
  <si>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</si>
  <si>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</si>
  <si>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</si>
  <si>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</si>
  <si>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Limitation 1</t>
  </si>
  <si>
    <t>At Dandora dumpsite, access to incoming waste on a private truck is controlled by third party forces. This limits the amount of materials waste pickers can collect.</t>
  </si>
  <si>
    <t>Limitation 2</t>
  </si>
  <si>
    <t>At Dandora dumpsite, waste pickers are often assigned materials that they are allowed to pick on an incoming private truck. Women in particular are assigned soft plastics and organic materials, while higher value waste like hard plastic and metal are collected by the men.</t>
  </si>
  <si>
    <t>Limitation 3</t>
  </si>
  <si>
    <t>There is an increase in waste collectors sorting household waste at private yards before bringing any left over waste material to Dandora. This means that at Dandora, there is less recyclable material to find.</t>
  </si>
  <si>
    <t>Limitation 4</t>
  </si>
  <si>
    <t>Working in harsh weather conditions like sun or rain is challenging. There are some days when no work occurs as the dumpsite is inaccessible.</t>
  </si>
  <si>
    <t>Limitation 5</t>
  </si>
  <si>
    <t>Waste pickers working in areas where 'waste picking' is still a new concept, often lack knowledge of what is valuable and what the market price is - they, therefore, sell for lower prices and work in silos.</t>
  </si>
  <si>
    <t>Limitation 6</t>
  </si>
  <si>
    <t>Availability of recyclable materials is inconsistent at the dumspites. One reason that stood out is the harsh economic times, which have altered people's consumption habits e.g. many are moving away from buying goods in hard plastic containers to buying smaller soft plastic sachets, which have lower value.</t>
  </si>
  <si>
    <t>Limitation 7</t>
  </si>
  <si>
    <t>Many waste pickers lack land or storage to sort and stockpile recyclable materials. They are, therefore, forced to sell on a daily basis.</t>
  </si>
  <si>
    <t>Limitation 8</t>
  </si>
  <si>
    <t>With aggregators located closer to neighbourhoods, and households becoming more aware of the value of waste, some collectors have noticed that households have started selling directly to aggregators.</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</si>
  <si>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</si>
  <si>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</si>
  <si>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</si>
  <si>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</si>
  <si>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</si>
  <si>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</si>
  <si>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</si>
  <si>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</si>
  <si>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</si>
  <si>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</si>
  <si>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</si>
  <si>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</si>
  <si>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</si>
  <si>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</si>
  <si>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</si>
  <si>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</si>
  <si>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</si>
  <si>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</si>
  <si>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</si>
  <si>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</si>
  <si>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</si>
  <si>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</si>
  <si>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</si>
  <si>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</si>
  <si>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</si>
  <si>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</si>
  <si>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</si>
  <si>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</si>
  <si>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</si>
  <si>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</si>
  <si>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</si>
  <si>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</si>
  <si>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</si>
  <si>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</si>
  <si>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</si>
  <si>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</si>
  <si>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</si>
  <si>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</si>
  <si>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</si>
  <si>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</si>
  <si>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</si>
  <si>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</si>
  <si>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</si>
  <si>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</si>
  <si>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</si>
  <si>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</si>
  <si>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</si>
  <si>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</si>
  <si>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</si>
  <si>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</si>
  <si>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</si>
  <si>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</si>
  <si>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</si>
  <si>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</si>
  <si>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</si>
  <si>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</si>
  <si>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</si>
  <si>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</si>
  <si>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</si>
  <si>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</si>
  <si>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</si>
  <si>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rPr>
        <sz val="11"/>
        <color theme="1"/>
        <rFont val="Arial"/>
      </rPr>
      <t xml:space="preserve">The living income then gets divided by the Full Time Worker Equivalent for your locations </t>
    </r>
    <r>
      <rPr>
        <sz val="11"/>
        <color rgb="FFFF0000"/>
        <rFont val="Arial Nova"/>
      </rPr>
      <t>(Cell X)</t>
    </r>
    <r>
      <rPr>
        <sz val="11"/>
        <color theme="1"/>
        <rFont val="Arial Nova"/>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</si>
  <si>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</si>
  <si>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</si>
  <si>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</si>
  <si>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</si>
  <si>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</si>
  <si>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</si>
  <si>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</si>
  <si>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</si>
  <si>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</si>
  <si>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</si>
  <si>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</si>
  <si>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</si>
  <si>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</si>
  <si>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</si>
  <si>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</si>
  <si>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</si>
  <si>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</si>
  <si>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</si>
  <si>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</si>
  <si>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</si>
  <si>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</si>
  <si>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</si>
  <si>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</si>
  <si>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</si>
  <si>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</si>
  <si>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</si>
  <si>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</si>
  <si>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</si>
  <si>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</si>
  <si>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</si>
  <si>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rPr>
        <sz val="11"/>
        <color theme="1"/>
        <rFont val="Arial"/>
      </rPr>
      <t>In 2023, the extreme poverty line was PPP $ 2.15 per person per day. The poverty line was PPP $ 6.85 per person per day. Please check for any updates here:</t>
    </r>
    <r>
      <rPr>
        <u/>
        <sz val="11"/>
        <color rgb="FF0070C0"/>
        <rFont val="Arial Nova"/>
      </rPr>
      <t xml:space="preserve"> https://blogs.worldbank.org/en/opendata/september-2023-global-poverty-update-world-bank-new-data-poverty-during-pandemic-asia#:~:text=At%20the%20%246.85%20poverty%20line,estimates%20from%201981%20to%202021.</t>
    </r>
  </si>
  <si>
    <t>Poverty line (World Bank)</t>
  </si>
  <si>
    <t>Benchmarks from research:</t>
  </si>
  <si>
    <t>Minimum wage in the formal sector for Nairobi (1)</t>
  </si>
  <si>
    <t xml:space="preserve">Please input the benchmark data that you have researched for your location. Please refer to the PowerPoint toolkit Pages 55 to 58 for detailed information on what sources to use for each data point. </t>
  </si>
  <si>
    <t>Average Earnings of Formal Waste Workers</t>
  </si>
  <si>
    <t>Average Income from comparable sector A (security guard)</t>
  </si>
  <si>
    <t>Average Income from comparable sector B (construction worker)</t>
  </si>
  <si>
    <t>Average Income from comparable sector C (vegetable vendor)</t>
  </si>
  <si>
    <r>
      <rPr>
        <sz val="11"/>
        <color theme="1"/>
        <rFont val="Arial"/>
      </rPr>
      <t xml:space="preserve">(1) </t>
    </r>
    <r>
      <rPr>
        <u/>
        <sz val="11"/>
        <color rgb="FF1155CC"/>
        <rFont val="Arial"/>
      </rPr>
      <t>https://www.labour.go.ke/sites/default/files/2023-05/Minimum%20Wage%20Gazette%20Notice%202022.pdf</t>
    </r>
  </si>
  <si>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</si>
  <si>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</si>
  <si>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</si>
  <si>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</si>
  <si>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</si>
  <si>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Kenya, Nairobi (local currency is KES)</t>
  </si>
  <si>
    <t>Kenya, Lamu (local currency is KES)</t>
  </si>
  <si>
    <t>Ghana, Lower Volta (local currency is GHS)</t>
  </si>
  <si>
    <t>Brazil, Sao Paolo State (local currency is R$)</t>
  </si>
  <si>
    <t>India, Nilgiris, Tamil Nadu (local currency is Rupees)</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</si>
  <si>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</si>
  <si>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</si>
  <si>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</si>
  <si>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</si>
  <si>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</si>
  <si>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</si>
  <si>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</si>
  <si>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</si>
  <si>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</si>
  <si>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</si>
  <si>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</si>
  <si>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</si>
  <si>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</si>
  <si>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</si>
  <si>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</si>
  <si>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</si>
  <si>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</si>
  <si>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</si>
  <si>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</si>
  <si>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</si>
  <si>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 xml:space="preserve">For your project location, please use the relevant Anker data (if available). </t>
  </si>
  <si>
    <t xml:space="preserve">PPP $ Conversion Rates: </t>
  </si>
  <si>
    <t xml:space="preserve">Ghana </t>
  </si>
  <si>
    <t>Brazil</t>
  </si>
  <si>
    <t>India</t>
  </si>
  <si>
    <t>Kenya</t>
  </si>
  <si>
    <t>https://www.centralbank.go.ke/inflation-rates/
https://datahelpdesk.worldbank.org/knowledgebase/articles/665452-how-do-you-extrapolate-the-ppp-conversion-factors
https://www.usinflationcalculator.com/inflation/current-inflation-rates/</t>
  </si>
  <si>
    <t>Source</t>
  </si>
  <si>
    <r>
      <rPr>
        <sz val="12"/>
        <color theme="1"/>
        <rFont val="Arial"/>
      </rPr>
      <t xml:space="preserve">Please use the latest World Bank data on PPP $ Equivalents, which can be found here: </t>
    </r>
    <r>
      <rPr>
        <u/>
        <sz val="12"/>
        <color rgb="FF1155CC"/>
        <rFont val="Arial"/>
      </rPr>
      <t>https://databank.worldbank.org/source/world-development-indicators/Series/PA.NUS.PPP</t>
    </r>
  </si>
  <si>
    <t xml:space="preserve">Notes: </t>
  </si>
  <si>
    <r>
      <rPr>
        <sz val="11"/>
        <color theme="1"/>
        <rFont val="Aptos narrow"/>
      </rP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</si>
  <si>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</si>
  <si>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</si>
  <si>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</si>
  <si>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Nairobi**</t>
  </si>
  <si>
    <t>Lamu*</t>
  </si>
  <si>
    <t xml:space="preserve">Total number of people in household </t>
  </si>
  <si>
    <t>*source: Census 2019 for Lamu West = 3.6 / Lamu County = 3.7</t>
  </si>
  <si>
    <t>**source: Census 2019 for Nairobi City = 2.9</t>
  </si>
  <si>
    <t xml:space="preserve">Number of children </t>
  </si>
  <si>
    <t xml:space="preserve">Full-Time Worker Equivalent </t>
  </si>
  <si>
    <t>based on Anker report in Kericho using national KNBS statistics</t>
  </si>
  <si>
    <r>
      <rPr>
        <sz val="11"/>
        <color theme="1"/>
        <rFont val="Arial"/>
      </rP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</si>
  <si>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</si>
  <si>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</si>
  <si>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</si>
  <si>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</si>
  <si>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</si>
  <si>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</si>
  <si>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</si>
  <si>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</si>
  <si>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</si>
  <si>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</si>
  <si>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</si>
  <si>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</si>
  <si>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</si>
  <si>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</si>
  <si>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</si>
  <si>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</si>
  <si>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</si>
  <si>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</si>
  <si>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</si>
  <si>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</si>
  <si>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</si>
  <si>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</si>
  <si>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</si>
  <si>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</si>
  <si>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</si>
  <si>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</si>
  <si>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</si>
  <si>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</si>
  <si>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</si>
  <si>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</si>
  <si>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Qualitative answer case by case</t>
  </si>
  <si>
    <t>Local currency / month / household</t>
  </si>
  <si>
    <t>for an average household</t>
  </si>
  <si>
    <t>Household characteristic used for the study:</t>
  </si>
  <si>
    <t>Household size:</t>
  </si>
  <si>
    <t>x</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</si>
  <si>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</si>
  <si>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</si>
  <si>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</si>
  <si>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</si>
  <si>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</si>
  <si>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</si>
  <si>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</si>
  <si>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</si>
  <si>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</si>
  <si>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 have obligations to their buyers</t>
  </si>
  <si>
    <t xml:space="preserve">Healthy diets </t>
  </si>
  <si>
    <t>Street</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</si>
  <si>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</si>
  <si>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</si>
  <si>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</si>
  <si>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</si>
  <si>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</si>
  <si>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</si>
  <si>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</si>
  <si>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</si>
  <si>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Other</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</si>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</sst>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font>
      <sz val="11"/>
      <color theme="1"/>
      <name val="Aptos narrow"/>
      <scheme val="minor"/>
    </font>
    <font>
      <sz val="12"/>
      <color theme="1"/>
      <name val="Arial"/>
    </font>
    <font>
      <sz val="12"/>
      <color rgb="FF000000"/>
      <name val="Arial"/>
    </font>
    <font>
      <b/>
      <i/>
      <sz val="12"/>
      <color rgb="FF000000"/>
      <name val="Arial"/>
    </font>
    <font>
      <b/>
      <sz val="12"/>
      <color rgb="FF000000"/>
      <name val="Arial"/>
    </font>
    <font>
      <i/>
      <sz val="12"/>
      <color rgb="FF000000"/>
      <name val="Arial"/>
    </font>
    <font>
      <b/>
      <sz val="12"/>
      <color theme="1"/>
      <name val="Arial"/>
    </font>
    <font>
      <u/>
      <sz val="12"/>
      <color theme="10"/>
      <name val="Arial"/>
    </font>
    <font>
      <sz val="11"/>
      <name val="Aptos narrow"/>
    </font>
    <font>
      <b/>
      <sz val="12"/>
      <color theme="0"/>
      <name val="Arial"/>
    </font>
    <font>
      <b/>
      <sz val="14"/>
      <color theme="0"/>
      <name val="Arial"/>
    </font>
    <font>
      <b/>
      <sz val="14"/>
      <color rgb="FFFFFFFF"/>
      <name val="Arial"/>
    </font>
    <font>
      <sz val="11"/>
      <color theme="1"/>
      <name val="Aptos narrow"/>
      <scheme val="minor"/>
    </font>
    <font>
      <sz val="11"/>
      <color theme="1"/>
      <name val="Aptos narrow"/>
    </font>
    <font>
      <sz val="11"/>
      <color theme="1"/>
      <name val="Arial"/>
    </font>
    <font>
      <b/>
      <sz val="11"/>
      <color theme="1"/>
      <name val="Arial"/>
    </font>
    <font>
      <b/>
      <sz val="20"/>
      <color theme="0"/>
      <name val="Arial"/>
    </font>
    <font>
      <sz val="11"/>
      <color theme="0"/>
      <name val="Arial"/>
    </font>
    <font>
      <b/>
      <sz val="11"/>
      <color theme="0"/>
      <name val="Arial"/>
    </font>
    <font>
      <i/>
      <sz val="11"/>
      <color theme="1"/>
      <name val="Arial"/>
    </font>
    <font>
      <i/>
      <sz val="11"/>
      <color rgb="FF262626"/>
      <name val="Arial"/>
    </font>
    <font>
      <u/>
      <sz val="11"/>
      <color theme="10"/>
      <name val="Aptos narrow"/>
    </font>
    <font>
      <sz val="11"/>
      <color rgb="FF0D0D0D"/>
      <name val="Arial"/>
    </font>
    <font>
      <sz val="11"/>
      <color rgb="FF262626"/>
      <name val="Arial"/>
    </font>
    <font>
      <sz val="11"/>
      <color rgb="FFFF0000"/>
      <name val="Arial"/>
    </font>
    <font>
      <b/>
      <sz val="11"/>
      <color rgb="FFFF0000"/>
      <name val="Arial"/>
    </font>
    <font>
      <u/>
      <sz val="11"/>
      <color theme="1"/>
      <name val="Arial"/>
    </font>
    <font>
      <b/>
      <sz val="12"/>
      <color rgb="FFFFFFFF"/>
      <name val="Arial"/>
    </font>
    <font>
      <u/>
      <sz val="9"/>
      <color rgb="FF0070C0"/>
      <name val="Arial"/>
    </font>
    <font>
      <u/>
      <sz val="12"/>
      <color rgb="FF000000"/>
      <name val="Arial"/>
    </font>
    <font>
      <u/>
      <sz val="12"/>
      <color theme="1"/>
      <name val="Arial"/>
    </font>
    <font>
      <b/>
      <sz val="11"/>
      <color rgb="FFFFFFFF"/>
      <name val="Arial"/>
    </font>
    <font>
      <sz val="14"/>
      <color theme="1"/>
      <name val="Arial"/>
    </font>
    <font>
      <sz val="12"/>
      <color rgb="FFFF0000"/>
      <name val="Arial"/>
    </font>
    <font>
      <b/>
      <sz val="11"/>
      <color rgb="FF00146D"/>
      <name val="Arial"/>
    </font>
    <font>
      <sz val="12"/>
      <color rgb="FF00146D"/>
      <name val="Arial"/>
    </font>
    <font>
      <i/>
      <sz val="10"/>
      <color theme="1"/>
      <name val="Arial"/>
    </font>
    <font>
      <sz val="10"/>
      <color theme="1"/>
      <name val="Arial"/>
    </font>
    <font>
      <b/>
      <sz val="18"/>
      <color rgb="FF00146D"/>
      <name val="Arial"/>
    </font>
    <font>
      <i/>
      <sz val="9"/>
      <color theme="1"/>
      <name val="Arial"/>
    </font>
    <font>
      <i/>
      <sz val="12"/>
      <color theme="1"/>
      <name val="Arial"/>
    </font>
    <font>
      <sz val="11"/>
      <color rgb="FF00146D"/>
      <name val="Arial"/>
    </font>
    <font>
      <sz val="11"/>
      <color theme="4"/>
      <name val="Arial"/>
    </font>
    <font>
      <sz val="11"/>
      <color rgb="FF000000"/>
      <name val="Arial"/>
    </font>
    <font>
      <b/>
      <i/>
      <sz val="12"/>
      <color theme="1"/>
      <name val="Arial"/>
    </font>
    <font>
      <b/>
      <sz val="11"/>
      <color rgb="FF595959"/>
      <name val="Arial"/>
    </font>
    <font>
      <sz val="11"/>
      <color rgb="FF595959"/>
      <name val="Arial"/>
    </font>
    <font>
      <b/>
      <sz val="11"/>
      <color theme="1"/>
      <name val="Aptos narrow"/>
    </font>
    <font>
      <sz val="11"/>
      <color rgb="FF3A3A3A"/>
      <name val="Arial"/>
    </font>
    <font>
      <sz val="11"/>
      <color rgb="FF3A3A3A"/>
      <name val="Aptos narrow"/>
    </font>
    <font>
      <sz val="12"/>
      <color rgb="FFFF9900"/>
      <name val="Arial"/>
    </font>
    <font>
      <b/>
      <sz val="12"/>
      <color theme="1"/>
      <name val="Arial Nova"/>
    </font>
    <font>
      <sz val="12"/>
      <color theme="1"/>
      <name val="Arial Nova"/>
    </font>
    <font>
      <sz val="11"/>
      <color theme="1"/>
      <name val="Arial Nova"/>
    </font>
    <font>
      <sz val="11"/>
      <color rgb="FFFF0000"/>
      <name val="Arial Nova"/>
    </font>
    <font>
      <u/>
      <sz val="11"/>
      <color rgb="FF0070C0"/>
      <name val="Arial Nova"/>
    </font>
    <font>
      <u/>
      <sz val="11"/>
      <color rgb="FF1155CC"/>
      <name val="Arial"/>
    </font>
    <font>
      <u/>
      <sz val="12"/>
      <color rgb="FF1155CC"/>
      <name val="Arial"/>
    </font>
    <font>
      <u/>
      <sz val="12"/>
      <color rgb="FF0070C0"/>
      <name val="Arial Nova"/>
    </font>
    <font>
      <u/>
      <sz val="11"/>
      <color rgb="FF0070C0"/>
      <name val="Arial"/>
    </font>
  </fonts>
  <fills count="17">
    <fill>
      <patternFill patternType="none"/>
    </fill>
    <fill>
      <patternFill patternType="gray125"/>
    </fill>
    <fill>
      <patternFill patternType="solid">
        <fgColor rgb="FFD3D3D3"/>
        <bgColor rgb="FFD3D3D3"/>
      </patternFill>
    </fill>
    <fill>
      <patternFill patternType="solid">
        <fgColor rgb="FFD0D0D0"/>
        <bgColor rgb="FFD0D0D0"/>
      </patternFill>
    </fill>
    <fill>
      <patternFill patternType="solid">
        <fgColor rgb="FFC1F0C8"/>
        <bgColor rgb="FFC1F0C8"/>
      </patternFill>
    </fill>
    <fill>
      <patternFill patternType="solid">
        <fgColor theme="0"/>
        <bgColor theme="0"/>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FCE5CD"/>
        <bgColor rgb="FFFCE5CD"/>
      </patternFill>
    </fill>
    <fill>
      <patternFill patternType="solid">
        <fgColor rgb="FFFFFFFF"/>
        <bgColor rgb="FFFFFFFF"/>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
      <patternFill patternType="solid">
        <fgColor rgb="FF0E2841"/>
        <bgColor rgb="FF0E2841"/>
      </patternFill>
    </fill>
    <fill>
      <patternFill patternType="solid">
        <fgColor rgb="FF00146D"/>
        <bgColor rgb="FF00146D"/>
      </patternFill>
    </fill>
    <fill>
      <patternFill patternType="solid">
        <fgColor rgb="FFC9F1FF"/>
        <bgColor rgb="FFC9F1FF"/>
      </patternFill>
    </fill>
  </fills>
  <borders count="51">
    <border>
      <left/>
      <right/>
      <top/>
      <bottom/>
      <diagonal/>
    </border>
    <border>
      <left style="thin">
        <color theme="0"/>
      </left>
      <right style="thin">
        <color theme="0"/>
      </right>
      <top style="thin">
        <color theme="0"/>
      </top>
      <bottom style="thin">
        <color theme="0"/>
      </bottom>
      <diagonal/>
    </border>
    <border>
      <left/>
      <right/>
      <top style="thick">
        <color theme="0"/>
      </top>
      <bottom/>
      <diagonal/>
    </border>
    <border>
      <left/>
      <right style="thin">
        <color rgb="FFD0D0D0"/>
      </right>
      <top style="thin">
        <color rgb="FFD0D0D0"/>
      </top>
      <bottom style="thin">
        <color rgb="FFD0D0D0"/>
      </bottom>
      <diagonal/>
    </border>
    <border>
      <left style="thin">
        <color theme="0"/>
      </left>
      <right style="thin">
        <color theme="0"/>
      </right>
      <top style="thin">
        <color theme="0"/>
      </top>
      <bottom/>
      <diagonal/>
    </border>
    <border>
      <left style="thin">
        <color rgb="FFD0D0D0"/>
      </left>
      <right style="thin">
        <color rgb="FFD0D0D0"/>
      </right>
      <top style="thin">
        <color rgb="FFD0D0D0"/>
      </top>
      <bottom style="thin">
        <color rgb="FFD0D0D0"/>
      </bottom>
      <diagonal/>
    </border>
    <border>
      <left/>
      <right/>
      <top/>
      <bottom style="medium">
        <color rgb="FF000000"/>
      </bottom>
      <diagonal/>
    </border>
    <border>
      <left style="thin">
        <color rgb="FFD8D8D8"/>
      </left>
      <right/>
      <top style="thin">
        <color rgb="FFD8D8D8"/>
      </top>
      <bottom style="thin">
        <color rgb="FFD8D8D8"/>
      </bottom>
      <diagonal/>
    </border>
    <border>
      <left/>
      <right style="thin">
        <color rgb="FFD8D8D8"/>
      </right>
      <top style="thin">
        <color rgb="FFD8D8D8"/>
      </top>
      <bottom style="thin">
        <color rgb="FFD8D8D8"/>
      </bottom>
      <diagonal/>
    </border>
    <border>
      <left/>
      <right style="thin">
        <color rgb="FFD8D8D8"/>
      </right>
      <top/>
      <bottom/>
      <diagonal/>
    </border>
    <border>
      <left/>
      <right style="thin">
        <color rgb="FFD8D8D8"/>
      </right>
      <top/>
      <bottom style="thin">
        <color rgb="FFD8D8D8"/>
      </bottom>
      <diagonal/>
    </border>
    <border>
      <left style="thin">
        <color rgb="FFD8D8D8"/>
      </left>
      <right/>
      <top/>
      <bottom/>
      <diagonal/>
    </border>
    <border>
      <left style="thin">
        <color rgb="FFD8D8D8"/>
      </left>
      <right/>
      <top/>
      <bottom style="thin">
        <color rgb="FFD8D8D8"/>
      </bottom>
      <diagonal/>
    </border>
    <border>
      <left style="thin">
        <color rgb="FFD8D8D8"/>
      </left>
      <right/>
      <top style="thin">
        <color rgb="FFD8D8D8"/>
      </top>
      <bottom/>
      <diagonal/>
    </border>
    <border>
      <left/>
      <right style="thin">
        <color rgb="FFD8D8D8"/>
      </right>
      <top style="thin">
        <color rgb="FFD8D8D8"/>
      </top>
      <bottom/>
      <diagonal/>
    </border>
    <border>
      <left/>
      <right/>
      <top style="thin">
        <color rgb="FFBFBFBF"/>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rgb="FFD8D8D8"/>
      </top>
      <bottom/>
      <diagonal/>
    </border>
    <border>
      <left/>
      <right/>
      <top/>
      <bottom style="thin">
        <color rgb="FFD8D8D8"/>
      </bottom>
      <diagonal/>
    </border>
    <border>
      <left/>
      <right/>
      <top/>
      <bottom/>
      <diagonal/>
    </border>
    <border>
      <left/>
      <right style="thin">
        <color theme="0"/>
      </right>
      <top style="thin">
        <color rgb="FFD8D8D8"/>
      </top>
      <bottom style="thin">
        <color rgb="FFD8D8D8"/>
      </bottom>
      <diagonal/>
    </border>
    <border>
      <left style="thin">
        <color theme="0"/>
      </left>
      <right/>
      <top style="thin">
        <color theme="0"/>
      </top>
      <bottom style="thin">
        <color theme="0"/>
      </bottom>
      <diagonal/>
    </border>
    <border>
      <left/>
      <right style="thin">
        <color theme="0"/>
      </right>
      <top style="thin">
        <color rgb="FFD8D8D8"/>
      </top>
      <bottom/>
      <diagonal/>
    </border>
    <border>
      <left/>
      <right/>
      <top style="thin">
        <color theme="0"/>
      </top>
      <bottom style="thin">
        <color theme="0"/>
      </bottom>
      <diagonal/>
    </border>
    <border>
      <left/>
      <right style="thin">
        <color theme="0"/>
      </right>
      <top/>
      <bottom/>
      <diagonal/>
    </border>
    <border>
      <left/>
      <right style="thin">
        <color theme="0"/>
      </right>
      <top style="thin">
        <color rgb="FFD0D0D0"/>
      </top>
      <bottom style="thin">
        <color theme="0"/>
      </bottom>
      <diagonal/>
    </border>
    <border>
      <left style="thin">
        <color rgb="FFD0D0D0"/>
      </left>
      <right/>
      <top/>
      <bottom style="thin">
        <color rgb="FFD0D0D0"/>
      </bottom>
      <diagonal/>
    </border>
    <border>
      <left/>
      <right/>
      <top/>
      <bottom style="thin">
        <color rgb="FFD0D0D0"/>
      </bottom>
      <diagonal/>
    </border>
    <border>
      <left style="thin">
        <color rgb="FFD0D0D0"/>
      </left>
      <right/>
      <top style="thin">
        <color rgb="FFD0D0D0"/>
      </top>
      <bottom style="thin">
        <color rgb="FFD0D0D0"/>
      </bottom>
      <diagonal/>
    </border>
    <border>
      <left/>
      <right/>
      <top style="thin">
        <color rgb="FFD0D0D0"/>
      </top>
      <bottom style="thin">
        <color rgb="FFD0D0D0"/>
      </bottom>
      <diagonal/>
    </border>
    <border>
      <left/>
      <right style="thin">
        <color theme="0"/>
      </right>
      <top style="thin">
        <color theme="0"/>
      </top>
      <bottom style="thin">
        <color theme="0"/>
      </bottom>
      <diagonal/>
    </border>
    <border>
      <left/>
      <right/>
      <top/>
      <bottom style="thin">
        <color rgb="FF000000"/>
      </bottom>
      <diagonal/>
    </border>
    <border>
      <left style="thin">
        <color theme="0"/>
      </left>
      <right/>
      <top style="thin">
        <color theme="0"/>
      </top>
      <bottom style="thin">
        <color rgb="FF000000"/>
      </bottom>
      <diagonal/>
    </border>
    <border>
      <left style="thin">
        <color theme="0"/>
      </left>
      <right style="thin">
        <color theme="0"/>
      </right>
      <top style="thin">
        <color theme="0"/>
      </top>
      <bottom style="thin">
        <color rgb="FF000000"/>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rgb="FFD8D8D8"/>
      </left>
      <right style="thin">
        <color rgb="FFD8D8D8"/>
      </right>
      <top style="thin">
        <color rgb="FFD8D8D8"/>
      </top>
      <bottom style="thin">
        <color rgb="FFD8D8D8"/>
      </bottom>
      <diagonal/>
    </border>
    <border>
      <left/>
      <right/>
      <top/>
      <bottom style="thin">
        <color theme="0"/>
      </bottom>
      <diagonal/>
    </border>
    <border>
      <left/>
      <right/>
      <top style="thin">
        <color rgb="FFD8D8D8"/>
      </top>
      <bottom style="thin">
        <color rgb="FFD8D8D8"/>
      </bottom>
      <diagonal/>
    </border>
    <border>
      <left/>
      <right style="thin">
        <color rgb="FFD0D0D0"/>
      </right>
      <top/>
      <bottom style="thin">
        <color rgb="FF501549"/>
      </bottom>
      <diagonal/>
    </border>
    <border>
      <left style="thin">
        <color rgb="FFD0D0D0"/>
      </left>
      <right style="thin">
        <color rgb="FFD0D0D0"/>
      </right>
      <top/>
      <bottom/>
      <diagonal/>
    </border>
    <border>
      <left style="thin">
        <color rgb="FFD8D8D8"/>
      </left>
      <right style="thin">
        <color rgb="FFD8D8D8"/>
      </right>
      <top style="thin">
        <color rgb="FFD8D8D8"/>
      </top>
      <bottom/>
      <diagonal/>
    </border>
    <border>
      <left style="thin">
        <color rgb="FFD8D8D8"/>
      </left>
      <right style="thin">
        <color rgb="FFD8D8D8"/>
      </right>
      <top/>
      <bottom style="thin">
        <color rgb="FFD8D8D8"/>
      </bottom>
      <diagonal/>
    </border>
  </borders>
  <cellStyleXfs count="1">
    <xf numFmtId="0" fontId="0" fillId="0" borderId="0"/>
  </cellStyleXfs>
  <cellXfs count="251">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horizontal="left" vertical="center" wrapText="1"/>
    </xf>
    <xf numFmtId="0" fontId="1" fillId="0" borderId="2" xfId="0" applyFont="1" applyBorder="1"/>
    <xf numFmtId="0" fontId="5" fillId="4" borderId="3" xfId="0" applyFont="1" applyFill="1" applyBorder="1" applyAlignment="1">
      <alignment horizontal="left" vertical="center" wrapText="1"/>
    </xf>
    <xf numFmtId="0" fontId="6" fillId="6" borderId="0" xfId="0" applyFont="1" applyFill="1" applyAlignment="1">
      <alignment horizontal="left" vertical="top" wrapText="1"/>
    </xf>
    <xf numFmtId="0" fontId="10" fillId="7" borderId="1" xfId="0" applyFont="1" applyFill="1" applyBorder="1" applyAlignment="1">
      <alignment horizontal="left" vertical="top" wrapText="1"/>
    </xf>
    <xf numFmtId="0" fontId="10" fillId="7" borderId="4" xfId="0" applyFont="1" applyFill="1" applyBorder="1" applyAlignment="1">
      <alignment horizontal="left" vertical="top" wrapText="1"/>
    </xf>
    <xf numFmtId="0" fontId="11" fillId="7" borderId="4" xfId="0" applyFont="1" applyFill="1" applyBorder="1" applyAlignment="1">
      <alignment horizontal="left" vertical="top" wrapText="1"/>
    </xf>
    <xf numFmtId="0" fontId="1" fillId="0" borderId="5" xfId="0" applyFont="1" applyBorder="1" applyAlignment="1">
      <alignment horizontal="left" vertical="top" wrapText="1"/>
    </xf>
    <xf numFmtId="0" fontId="6" fillId="5" borderId="1" xfId="0" applyFont="1" applyFill="1" applyBorder="1" applyAlignment="1">
      <alignment horizontal="left" vertical="top" wrapText="1"/>
    </xf>
    <xf numFmtId="0" fontId="1" fillId="0" borderId="0" xfId="0" applyFont="1" applyAlignment="1">
      <alignment horizontal="left" vertical="top" wrapText="1"/>
    </xf>
    <xf numFmtId="0" fontId="12" fillId="0" borderId="0" xfId="0" applyFont="1" applyAlignment="1">
      <alignment horizontal="left" wrapText="1"/>
    </xf>
    <xf numFmtId="0" fontId="13" fillId="0" borderId="0" xfId="0" applyFont="1" applyAlignment="1">
      <alignment horizontal="left" vertical="top" wrapText="1"/>
    </xf>
    <xf numFmtId="0" fontId="14" fillId="0" borderId="0" xfId="0" applyFont="1" applyAlignment="1">
      <alignment horizontal="left" vertical="top" wrapText="1"/>
    </xf>
    <xf numFmtId="3" fontId="1" fillId="0" borderId="5" xfId="0" applyNumberFormat="1" applyFont="1" applyBorder="1" applyAlignment="1">
      <alignment horizontal="left" vertical="top" wrapText="1"/>
    </xf>
    <xf numFmtId="0" fontId="1" fillId="9" borderId="5" xfId="0" applyFont="1" applyFill="1" applyBorder="1" applyAlignment="1">
      <alignment horizontal="left" vertical="top" wrapText="1"/>
    </xf>
    <xf numFmtId="0" fontId="1" fillId="5" borderId="5" xfId="0" applyFont="1" applyFill="1" applyBorder="1" applyAlignment="1">
      <alignment horizontal="left" vertical="top" wrapText="1"/>
    </xf>
    <xf numFmtId="9" fontId="1" fillId="0" borderId="5" xfId="0" applyNumberFormat="1" applyFont="1" applyBorder="1" applyAlignment="1">
      <alignment horizontal="left" vertical="top" wrapText="1"/>
    </xf>
    <xf numFmtId="0" fontId="2" fillId="10" borderId="0" xfId="0" applyFont="1" applyFill="1" applyAlignment="1">
      <alignment horizontal="left" vertical="top" wrapText="1"/>
    </xf>
    <xf numFmtId="0" fontId="6" fillId="0" borderId="5" xfId="0" applyFont="1" applyBorder="1" applyAlignment="1">
      <alignment horizontal="left" vertical="top" wrapText="1"/>
    </xf>
    <xf numFmtId="0" fontId="15" fillId="0" borderId="6" xfId="0" applyFont="1" applyBorder="1" applyAlignment="1">
      <alignment vertical="center" wrapText="1"/>
    </xf>
    <xf numFmtId="0" fontId="15" fillId="0" borderId="0" xfId="0" applyFont="1" applyAlignment="1">
      <alignment vertical="center" wrapText="1"/>
    </xf>
    <xf numFmtId="0" fontId="18"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xf>
    <xf numFmtId="0" fontId="19" fillId="0" borderId="0" xfId="0" applyFont="1"/>
    <xf numFmtId="0" fontId="20" fillId="0" borderId="0" xfId="0" applyFont="1" applyAlignment="1">
      <alignment horizontal="left" vertical="center"/>
    </xf>
    <xf numFmtId="0" fontId="18" fillId="12" borderId="16" xfId="0" applyFont="1" applyFill="1" applyBorder="1" applyAlignment="1">
      <alignment wrapText="1"/>
    </xf>
    <xf numFmtId="0" fontId="18" fillId="12" borderId="17" xfId="0" applyFont="1" applyFill="1" applyBorder="1" applyAlignment="1">
      <alignment wrapText="1"/>
    </xf>
    <xf numFmtId="0" fontId="15" fillId="0" borderId="0" xfId="0" applyFont="1" applyAlignment="1">
      <alignment vertical="center"/>
    </xf>
    <xf numFmtId="0" fontId="15" fillId="0" borderId="0" xfId="0" applyFont="1"/>
    <xf numFmtId="0" fontId="18" fillId="12" borderId="25" xfId="0" applyFont="1" applyFill="1" applyBorder="1"/>
    <xf numFmtId="0" fontId="22" fillId="0" borderId="0" xfId="0" applyFont="1" applyAlignment="1">
      <alignment horizontal="left" vertical="top"/>
    </xf>
    <xf numFmtId="0" fontId="20" fillId="0" borderId="0" xfId="0" quotePrefix="1" applyFont="1" applyAlignment="1">
      <alignment horizontal="left" vertical="center"/>
    </xf>
    <xf numFmtId="0" fontId="23" fillId="0" borderId="0" xfId="0" applyFont="1"/>
    <xf numFmtId="0" fontId="15" fillId="13" borderId="26" xfId="0" applyFont="1" applyFill="1" applyBorder="1" applyAlignment="1">
      <alignment vertical="center"/>
    </xf>
    <xf numFmtId="0" fontId="18" fillId="0" borderId="0" xfId="0" applyFont="1" applyAlignment="1">
      <alignment horizontal="left" vertical="center"/>
    </xf>
    <xf numFmtId="0" fontId="18" fillId="14" borderId="3" xfId="0" applyFont="1" applyFill="1" applyBorder="1" applyAlignment="1">
      <alignment horizontal="center" wrapText="1"/>
    </xf>
    <xf numFmtId="0" fontId="25" fillId="0" borderId="0" xfId="0" applyFont="1" applyAlignment="1">
      <alignment horizontal="left" vertical="center"/>
    </xf>
    <xf numFmtId="0" fontId="15" fillId="4" borderId="33" xfId="0" applyFont="1" applyFill="1" applyBorder="1" applyAlignment="1">
      <alignment horizontal="center" vertical="center"/>
    </xf>
    <xf numFmtId="0" fontId="15" fillId="0" borderId="35" xfId="0" applyFont="1" applyBorder="1" applyAlignment="1">
      <alignment horizontal="center" vertical="center"/>
    </xf>
    <xf numFmtId="0" fontId="24" fillId="13" borderId="38" xfId="0" applyFont="1" applyFill="1" applyBorder="1" applyAlignment="1">
      <alignment vertical="center"/>
    </xf>
    <xf numFmtId="0" fontId="18" fillId="12" borderId="17" xfId="0" applyFont="1" applyFill="1" applyBorder="1"/>
    <xf numFmtId="0" fontId="26" fillId="0" borderId="0" xfId="0" applyFont="1"/>
    <xf numFmtId="0" fontId="1" fillId="0" borderId="0" xfId="0" applyFont="1" applyAlignment="1">
      <alignment vertical="center"/>
    </xf>
    <xf numFmtId="0" fontId="1" fillId="0" borderId="0" xfId="0" applyFont="1" applyAlignment="1">
      <alignment horizontal="center" vertical="center" wrapText="1"/>
    </xf>
    <xf numFmtId="0" fontId="9" fillId="7" borderId="25" xfId="0" applyFont="1" applyFill="1" applyBorder="1" applyAlignment="1">
      <alignment horizontal="left" wrapText="1"/>
    </xf>
    <xf numFmtId="0" fontId="9" fillId="7" borderId="17" xfId="0" applyFont="1" applyFill="1" applyBorder="1" applyAlignment="1">
      <alignment horizontal="left" wrapText="1"/>
    </xf>
    <xf numFmtId="0" fontId="27" fillId="7" borderId="25" xfId="0" applyFont="1" applyFill="1" applyBorder="1" applyAlignment="1">
      <alignment horizontal="center" wrapText="1"/>
    </xf>
    <xf numFmtId="0" fontId="9" fillId="7" borderId="25" xfId="0" applyFont="1" applyFill="1" applyBorder="1" applyAlignment="1">
      <alignment horizontal="center" wrapText="1"/>
    </xf>
    <xf numFmtId="0" fontId="1" fillId="0" borderId="0" xfId="0" applyFont="1" applyAlignment="1">
      <alignment wrapText="1"/>
    </xf>
    <xf numFmtId="0" fontId="1" fillId="0" borderId="44" xfId="0" applyFont="1" applyBorder="1" applyAlignment="1">
      <alignment vertical="center" wrapText="1"/>
    </xf>
    <xf numFmtId="164" fontId="1" fillId="6" borderId="44" xfId="0" applyNumberFormat="1" applyFont="1" applyFill="1" applyBorder="1" applyAlignment="1">
      <alignment horizontal="center" vertical="center" wrapText="1"/>
    </xf>
    <xf numFmtId="0" fontId="1" fillId="0" borderId="44" xfId="0" applyFont="1" applyBorder="1" applyAlignment="1">
      <alignment vertical="center"/>
    </xf>
    <xf numFmtId="164" fontId="1" fillId="11" borderId="44" xfId="0" applyNumberFormat="1" applyFont="1" applyFill="1" applyBorder="1" applyAlignment="1">
      <alignment horizontal="center" vertical="center" wrapText="1"/>
    </xf>
    <xf numFmtId="1" fontId="1" fillId="6" borderId="44" xfId="0" applyNumberFormat="1" applyFont="1" applyFill="1" applyBorder="1" applyAlignment="1">
      <alignment horizontal="center" vertical="center" wrapText="1"/>
    </xf>
    <xf numFmtId="0" fontId="1" fillId="0" borderId="44" xfId="0" applyFont="1" applyBorder="1"/>
    <xf numFmtId="2" fontId="28" fillId="6" borderId="44" xfId="0" applyNumberFormat="1" applyFont="1" applyFill="1" applyBorder="1" applyAlignment="1">
      <alignment horizontal="center" vertical="center" wrapText="1"/>
    </xf>
    <xf numFmtId="0" fontId="1" fillId="0" borderId="44" xfId="0" applyFont="1" applyBorder="1" applyAlignment="1">
      <alignment wrapText="1"/>
    </xf>
    <xf numFmtId="9" fontId="1" fillId="0" borderId="0" xfId="0" applyNumberFormat="1" applyFont="1"/>
    <xf numFmtId="0" fontId="6" fillId="8" borderId="45" xfId="0" applyFont="1" applyFill="1" applyBorder="1" applyAlignment="1">
      <alignment vertical="center"/>
    </xf>
    <xf numFmtId="2" fontId="1" fillId="6" borderId="44" xfId="0" applyNumberFormat="1" applyFont="1" applyFill="1" applyBorder="1" applyAlignment="1">
      <alignment horizontal="center" vertical="center" wrapText="1"/>
    </xf>
    <xf numFmtId="0" fontId="6" fillId="8" borderId="24" xfId="0" applyFont="1" applyFill="1" applyBorder="1" applyAlignment="1">
      <alignment vertical="center"/>
    </xf>
    <xf numFmtId="0" fontId="2" fillId="0" borderId="0" xfId="0" applyFont="1"/>
    <xf numFmtId="0" fontId="29" fillId="0" borderId="0" xfId="0" applyFont="1"/>
    <xf numFmtId="0" fontId="1" fillId="0" borderId="0" xfId="0" applyFont="1" applyAlignment="1">
      <alignment horizontal="left" vertical="center"/>
    </xf>
    <xf numFmtId="0" fontId="13" fillId="0" borderId="0" xfId="0" applyFont="1"/>
    <xf numFmtId="0" fontId="18" fillId="7" borderId="47" xfId="0" applyFont="1" applyFill="1" applyBorder="1" applyAlignment="1">
      <alignment horizontal="left" vertical="center"/>
    </xf>
    <xf numFmtId="0" fontId="18" fillId="7" borderId="48" xfId="0" applyFont="1" applyFill="1" applyBorder="1" applyAlignment="1">
      <alignment horizontal="left" vertical="center"/>
    </xf>
    <xf numFmtId="0" fontId="31" fillId="7" borderId="48" xfId="0" applyFont="1" applyFill="1" applyBorder="1" applyAlignment="1">
      <alignment horizontal="left" vertical="center"/>
    </xf>
    <xf numFmtId="0" fontId="15" fillId="8" borderId="45" xfId="0" applyFont="1" applyFill="1" applyBorder="1"/>
    <xf numFmtId="0" fontId="32" fillId="0" borderId="0" xfId="0" applyFont="1"/>
    <xf numFmtId="3" fontId="34" fillId="5" borderId="44" xfId="0" applyNumberFormat="1" applyFont="1" applyFill="1" applyBorder="1" applyAlignment="1">
      <alignment vertical="center"/>
    </xf>
    <xf numFmtId="3" fontId="42" fillId="5" borderId="44" xfId="0" applyNumberFormat="1" applyFont="1" applyFill="1" applyBorder="1" applyAlignment="1">
      <alignment horizontal="center" vertical="center"/>
    </xf>
    <xf numFmtId="0" fontId="5" fillId="0" borderId="3" xfId="0" applyFont="1" applyBorder="1" applyAlignment="1">
      <alignment horizontal="left" vertical="center" wrapText="1"/>
    </xf>
    <xf numFmtId="0" fontId="7" fillId="0" borderId="3" xfId="0" applyFont="1" applyBorder="1" applyAlignment="1">
      <alignment vertical="center"/>
    </xf>
    <xf numFmtId="0" fontId="2" fillId="0" borderId="3" xfId="0" applyFont="1" applyBorder="1" applyAlignment="1">
      <alignment horizontal="left" vertical="center" wrapText="1"/>
    </xf>
    <xf numFmtId="0" fontId="9" fillId="5" borderId="20" xfId="0" applyFont="1" applyFill="1" applyBorder="1" applyAlignment="1">
      <alignment horizontal="left" vertical="top" wrapText="1"/>
    </xf>
    <xf numFmtId="0" fontId="6" fillId="5" borderId="20" xfId="0" applyFont="1" applyFill="1" applyBorder="1" applyAlignment="1">
      <alignment horizontal="left" vertical="top" wrapText="1"/>
    </xf>
    <xf numFmtId="0" fontId="6" fillId="6" borderId="20" xfId="0" applyFont="1" applyFill="1" applyBorder="1" applyAlignment="1">
      <alignment horizontal="left" vertical="top" wrapText="1"/>
    </xf>
    <xf numFmtId="0" fontId="14" fillId="0" borderId="0" xfId="0" applyFont="1"/>
    <xf numFmtId="0" fontId="6" fillId="6" borderId="20" xfId="0" applyFont="1" applyFill="1" applyBorder="1" applyAlignment="1">
      <alignment horizontal="left" vertical="center"/>
    </xf>
    <xf numFmtId="0" fontId="1" fillId="6" borderId="20" xfId="0" applyFont="1" applyFill="1" applyBorder="1" applyAlignment="1">
      <alignment horizontal="left" vertical="center"/>
    </xf>
    <xf numFmtId="0" fontId="1" fillId="4" borderId="20" xfId="0" applyFont="1" applyFill="1" applyBorder="1"/>
    <xf numFmtId="0" fontId="14" fillId="4" borderId="20" xfId="0" applyFont="1" applyFill="1" applyBorder="1"/>
    <xf numFmtId="0" fontId="1" fillId="11" borderId="20" xfId="0" applyFont="1" applyFill="1" applyBorder="1"/>
    <xf numFmtId="0" fontId="14" fillId="11" borderId="20" xfId="0" applyFont="1" applyFill="1" applyBorder="1"/>
    <xf numFmtId="0" fontId="14" fillId="0" borderId="6" xfId="0" applyFont="1" applyBorder="1"/>
    <xf numFmtId="0" fontId="16" fillId="12" borderId="20" xfId="0" applyFont="1" applyFill="1" applyBorder="1"/>
    <xf numFmtId="0" fontId="17" fillId="12" borderId="20" xfId="0" applyFont="1" applyFill="1" applyBorder="1"/>
    <xf numFmtId="0" fontId="14" fillId="0" borderId="0" xfId="0" applyFont="1" applyAlignment="1">
      <alignment horizontal="left"/>
    </xf>
    <xf numFmtId="0" fontId="15" fillId="13" borderId="20" xfId="0" applyFont="1" applyFill="1" applyBorder="1" applyAlignment="1">
      <alignment vertical="center"/>
    </xf>
    <xf numFmtId="0" fontId="18" fillId="0" borderId="38" xfId="0" applyFont="1" applyBorder="1" applyAlignment="1">
      <alignment horizontal="left" vertical="top" wrapText="1"/>
    </xf>
    <xf numFmtId="0" fontId="15" fillId="0" borderId="45" xfId="0" applyFont="1" applyBorder="1"/>
    <xf numFmtId="0" fontId="14" fillId="0" borderId="0" xfId="0" applyFont="1" applyAlignment="1">
      <alignment horizontal="center" wrapText="1"/>
    </xf>
    <xf numFmtId="0" fontId="18" fillId="12" borderId="20" xfId="0" applyFont="1" applyFill="1" applyBorder="1"/>
    <xf numFmtId="0" fontId="14" fillId="4" borderId="1" xfId="0" applyFont="1" applyFill="1" applyBorder="1"/>
    <xf numFmtId="0" fontId="14"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14" fillId="0" borderId="9" xfId="0" applyFont="1" applyBorder="1" applyAlignment="1">
      <alignment horizontal="left" vertical="center" wrapText="1"/>
    </xf>
    <xf numFmtId="0" fontId="14" fillId="4" borderId="22" xfId="0" applyFont="1" applyFill="1" applyBorder="1"/>
    <xf numFmtId="0" fontId="14" fillId="0" borderId="0" xfId="0" applyFont="1" applyAlignment="1">
      <alignment horizontal="center" vertical="center" wrapText="1"/>
    </xf>
    <xf numFmtId="0" fontId="18" fillId="5" borderId="20" xfId="0" applyFont="1" applyFill="1" applyBorder="1"/>
    <xf numFmtId="0" fontId="15" fillId="8" borderId="20" xfId="0" applyFont="1" applyFill="1" applyBorder="1" applyAlignment="1">
      <alignment vertical="center" wrapText="1"/>
    </xf>
    <xf numFmtId="0" fontId="14" fillId="4" borderId="20" xfId="0" applyFont="1" applyFill="1" applyBorder="1" applyAlignment="1">
      <alignment horizontal="right"/>
    </xf>
    <xf numFmtId="0" fontId="14" fillId="5" borderId="20" xfId="0" applyFont="1" applyFill="1" applyBorder="1"/>
    <xf numFmtId="0" fontId="14" fillId="0" borderId="0" xfId="0" applyFont="1" applyAlignment="1">
      <alignment vertical="center" wrapText="1"/>
    </xf>
    <xf numFmtId="0" fontId="14" fillId="0" borderId="25" xfId="0" applyFont="1" applyBorder="1" applyAlignment="1">
      <alignment vertical="center"/>
    </xf>
    <xf numFmtId="0" fontId="14" fillId="11" borderId="1" xfId="0" applyFont="1" applyFill="1" applyBorder="1" applyAlignment="1">
      <alignment horizontal="center" vertical="center"/>
    </xf>
    <xf numFmtId="0" fontId="18" fillId="12" borderId="39" xfId="0" applyFont="1" applyFill="1" applyBorder="1"/>
    <xf numFmtId="0" fontId="14" fillId="0" borderId="21" xfId="0" applyFont="1" applyBorder="1" applyAlignment="1">
      <alignment horizontal="right" vertical="center"/>
    </xf>
    <xf numFmtId="0" fontId="14" fillId="0" borderId="23" xfId="0" applyFont="1" applyBorder="1" applyAlignment="1">
      <alignment horizontal="right" vertical="center"/>
    </xf>
    <xf numFmtId="0" fontId="14" fillId="5" borderId="24" xfId="0" applyFont="1" applyFill="1" applyBorder="1"/>
    <xf numFmtId="0" fontId="14" fillId="5" borderId="35" xfId="0" applyFont="1" applyFill="1" applyBorder="1"/>
    <xf numFmtId="0" fontId="14" fillId="4" borderId="4" xfId="0" applyFont="1" applyFill="1" applyBorder="1"/>
    <xf numFmtId="0" fontId="14" fillId="13" borderId="39" xfId="0" applyFont="1" applyFill="1" applyBorder="1" applyAlignment="1">
      <alignment vertical="center"/>
    </xf>
    <xf numFmtId="0" fontId="14" fillId="13" borderId="20" xfId="0" applyFont="1" applyFill="1" applyBorder="1" applyAlignment="1">
      <alignment vertical="center"/>
    </xf>
    <xf numFmtId="0" fontId="14" fillId="5" borderId="20" xfId="0" applyFont="1" applyFill="1" applyBorder="1" applyAlignment="1">
      <alignment vertical="center"/>
    </xf>
    <xf numFmtId="2" fontId="1" fillId="6" borderId="49" xfId="0" applyNumberFormat="1" applyFont="1" applyFill="1" applyBorder="1" applyAlignment="1">
      <alignment horizontal="center" vertical="center" wrapText="1"/>
    </xf>
    <xf numFmtId="0" fontId="24" fillId="5" borderId="20" xfId="0" applyFont="1" applyFill="1" applyBorder="1"/>
    <xf numFmtId="0" fontId="18" fillId="0" borderId="39" xfId="0" applyFont="1" applyBorder="1"/>
    <xf numFmtId="0" fontId="15" fillId="4" borderId="22" xfId="0" applyFont="1" applyFill="1" applyBorder="1" applyAlignment="1">
      <alignment horizontal="center" vertical="center"/>
    </xf>
    <xf numFmtId="0" fontId="14" fillId="11" borderId="31" xfId="0" applyFont="1" applyFill="1" applyBorder="1" applyAlignment="1">
      <alignment horizontal="center" vertical="center"/>
    </xf>
    <xf numFmtId="0" fontId="14" fillId="0" borderId="32" xfId="0" applyFont="1" applyBorder="1" applyAlignment="1">
      <alignment vertical="center"/>
    </xf>
    <xf numFmtId="0" fontId="15" fillId="11" borderId="20" xfId="0" applyFont="1" applyFill="1" applyBorder="1" applyAlignment="1">
      <alignment horizontal="center" vertical="center"/>
    </xf>
    <xf numFmtId="0" fontId="14" fillId="0" borderId="0" xfId="0" applyFont="1" applyAlignment="1">
      <alignment horizontal="center" vertical="center"/>
    </xf>
    <xf numFmtId="9" fontId="14" fillId="11" borderId="1" xfId="0" applyNumberFormat="1" applyFont="1" applyFill="1" applyBorder="1" applyAlignment="1">
      <alignment horizontal="center" vertical="center"/>
    </xf>
    <xf numFmtId="9" fontId="14" fillId="11" borderId="34" xfId="0" applyNumberFormat="1" applyFont="1" applyFill="1" applyBorder="1" applyAlignment="1">
      <alignment horizontal="center" vertical="center"/>
    </xf>
    <xf numFmtId="0" fontId="15" fillId="8" borderId="20" xfId="0" applyFont="1" applyFill="1" applyBorder="1" applyAlignment="1">
      <alignment horizontal="center" vertical="center"/>
    </xf>
    <xf numFmtId="9" fontId="14" fillId="11" borderId="20" xfId="0" applyNumberFormat="1" applyFont="1" applyFill="1" applyBorder="1" applyAlignment="1">
      <alignment horizontal="center" vertical="center"/>
    </xf>
    <xf numFmtId="0" fontId="14" fillId="4" borderId="1" xfId="0" applyFont="1" applyFill="1" applyBorder="1" applyAlignment="1">
      <alignment horizontal="center" vertical="center"/>
    </xf>
    <xf numFmtId="0" fontId="14" fillId="0" borderId="6" xfId="0" applyFont="1" applyBorder="1" applyAlignment="1">
      <alignment horizontal="left" vertical="center"/>
    </xf>
    <xf numFmtId="0" fontId="14" fillId="0" borderId="6" xfId="0" applyFont="1" applyBorder="1" applyAlignment="1">
      <alignment vertical="center"/>
    </xf>
    <xf numFmtId="0" fontId="14" fillId="0" borderId="6" xfId="0" applyFont="1" applyBorder="1" applyAlignment="1">
      <alignment vertical="center" wrapText="1"/>
    </xf>
    <xf numFmtId="0" fontId="14" fillId="13" borderId="36" xfId="0" applyFont="1" applyFill="1" applyBorder="1" applyAlignment="1">
      <alignment vertical="center"/>
    </xf>
    <xf numFmtId="0" fontId="14" fillId="13" borderId="37" xfId="0" applyFont="1" applyFill="1" applyBorder="1" applyAlignment="1">
      <alignment vertical="center"/>
    </xf>
    <xf numFmtId="0" fontId="14" fillId="13" borderId="38" xfId="0" applyFont="1" applyFill="1" applyBorder="1" applyAlignment="1">
      <alignment vertical="center"/>
    </xf>
    <xf numFmtId="0" fontId="14" fillId="0" borderId="0" xfId="0" applyFont="1" applyAlignment="1">
      <alignment vertical="top" wrapText="1"/>
    </xf>
    <xf numFmtId="0" fontId="6" fillId="6" borderId="20" xfId="0" applyFont="1" applyFill="1" applyBorder="1" applyAlignment="1">
      <alignment horizontal="left" vertical="center" wrapText="1"/>
    </xf>
    <xf numFmtId="0" fontId="9" fillId="7" borderId="39" xfId="0" applyFont="1" applyFill="1" applyBorder="1" applyAlignment="1">
      <alignment wrapText="1"/>
    </xf>
    <xf numFmtId="0" fontId="9" fillId="7" borderId="39" xfId="0" applyFont="1" applyFill="1" applyBorder="1" applyAlignment="1">
      <alignment horizontal="left" wrapText="1"/>
    </xf>
    <xf numFmtId="0" fontId="6" fillId="8" borderId="22" xfId="0" applyFont="1" applyFill="1" applyBorder="1" applyAlignment="1">
      <alignment horizontal="left" vertical="center" wrapText="1"/>
    </xf>
    <xf numFmtId="0" fontId="9" fillId="12" borderId="20" xfId="0" applyFont="1" applyFill="1" applyBorder="1"/>
    <xf numFmtId="0" fontId="18" fillId="7" borderId="20" xfId="0" applyFont="1" applyFill="1" applyBorder="1" applyAlignment="1">
      <alignment horizontal="left" vertical="center"/>
    </xf>
    <xf numFmtId="0" fontId="15" fillId="8" borderId="20" xfId="0" applyFont="1" applyFill="1" applyBorder="1"/>
    <xf numFmtId="0" fontId="14" fillId="0" borderId="0" xfId="0" applyFont="1" applyAlignment="1">
      <alignment wrapText="1"/>
    </xf>
    <xf numFmtId="0" fontId="1" fillId="6" borderId="20" xfId="0" applyFont="1" applyFill="1" applyBorder="1"/>
    <xf numFmtId="0" fontId="33" fillId="6" borderId="20" xfId="0" applyFont="1" applyFill="1" applyBorder="1"/>
    <xf numFmtId="0" fontId="15" fillId="6" borderId="20" xfId="0" applyFont="1" applyFill="1" applyBorder="1"/>
    <xf numFmtId="0" fontId="14" fillId="6" borderId="20" xfId="0" applyFont="1" applyFill="1" applyBorder="1"/>
    <xf numFmtId="0" fontId="34" fillId="6" borderId="20" xfId="0" applyFont="1" applyFill="1" applyBorder="1"/>
    <xf numFmtId="0" fontId="35" fillId="6" borderId="20" xfId="0" applyFont="1" applyFill="1" applyBorder="1"/>
    <xf numFmtId="0" fontId="36" fillId="6" borderId="20" xfId="0" applyFont="1" applyFill="1" applyBorder="1" applyAlignment="1">
      <alignment vertical="top"/>
    </xf>
    <xf numFmtId="0" fontId="37" fillId="6" borderId="20" xfId="0" applyFont="1" applyFill="1" applyBorder="1" applyAlignment="1">
      <alignment vertical="top"/>
    </xf>
    <xf numFmtId="0" fontId="37" fillId="6" borderId="20" xfId="0" applyFont="1" applyFill="1" applyBorder="1"/>
    <xf numFmtId="0" fontId="19" fillId="6" borderId="20" xfId="0" applyFont="1" applyFill="1" applyBorder="1" applyAlignment="1">
      <alignment horizontal="left" vertical="top"/>
    </xf>
    <xf numFmtId="0" fontId="40" fillId="6" borderId="20" xfId="0" applyFont="1" applyFill="1" applyBorder="1" applyAlignment="1">
      <alignment vertical="center" wrapText="1"/>
    </xf>
    <xf numFmtId="0" fontId="36" fillId="6" borderId="20" xfId="0" applyFont="1" applyFill="1" applyBorder="1" applyAlignment="1">
      <alignment horizontal="left" vertical="center"/>
    </xf>
    <xf numFmtId="0" fontId="41" fillId="6" borderId="20" xfId="0" applyFont="1" applyFill="1" applyBorder="1"/>
    <xf numFmtId="0" fontId="40" fillId="6" borderId="20" xfId="0" applyFont="1" applyFill="1" applyBorder="1"/>
    <xf numFmtId="0" fontId="14" fillId="6" borderId="20" xfId="0" applyFont="1" applyFill="1" applyBorder="1" applyAlignment="1">
      <alignment horizontal="right"/>
    </xf>
    <xf numFmtId="0" fontId="13" fillId="5" borderId="20" xfId="0" applyFont="1" applyFill="1" applyBorder="1"/>
    <xf numFmtId="0" fontId="13" fillId="6" borderId="20" xfId="0" applyFont="1" applyFill="1" applyBorder="1"/>
    <xf numFmtId="0" fontId="45" fillId="6" borderId="20" xfId="0" applyFont="1" applyFill="1" applyBorder="1" applyAlignment="1">
      <alignment vertical="center"/>
    </xf>
    <xf numFmtId="0" fontId="46" fillId="6" borderId="20" xfId="0" applyFont="1" applyFill="1" applyBorder="1"/>
    <xf numFmtId="0" fontId="14" fillId="6" borderId="20" xfId="0" applyFont="1" applyFill="1" applyBorder="1" applyAlignment="1">
      <alignment wrapText="1"/>
    </xf>
    <xf numFmtId="9" fontId="46" fillId="6" borderId="20" xfId="0" applyNumberFormat="1" applyFont="1" applyFill="1" applyBorder="1"/>
    <xf numFmtId="0" fontId="46" fillId="6" borderId="20" xfId="0" applyFont="1" applyFill="1" applyBorder="1" applyAlignment="1">
      <alignment wrapText="1"/>
    </xf>
    <xf numFmtId="0" fontId="47" fillId="6" borderId="20" xfId="0" applyFont="1" applyFill="1" applyBorder="1" applyAlignment="1">
      <alignment vertical="center"/>
    </xf>
    <xf numFmtId="0" fontId="48" fillId="6" borderId="20" xfId="0" applyFont="1" applyFill="1" applyBorder="1"/>
    <xf numFmtId="0" fontId="46" fillId="6" borderId="20" xfId="0" applyFont="1" applyFill="1" applyBorder="1" applyAlignment="1">
      <alignment horizontal="right"/>
    </xf>
    <xf numFmtId="0" fontId="48" fillId="6" borderId="20" xfId="0" applyFont="1" applyFill="1" applyBorder="1" applyAlignment="1">
      <alignment horizontal="right"/>
    </xf>
    <xf numFmtId="9" fontId="48" fillId="6" borderId="20" xfId="0" applyNumberFormat="1" applyFont="1" applyFill="1" applyBorder="1"/>
    <xf numFmtId="0" fontId="49" fillId="6" borderId="20" xfId="0" applyFont="1" applyFill="1" applyBorder="1"/>
    <xf numFmtId="0" fontId="6" fillId="3" borderId="4" xfId="0" applyFont="1" applyFill="1" applyBorder="1" applyAlignment="1">
      <alignment horizontal="left" vertical="center"/>
    </xf>
    <xf numFmtId="0" fontId="6" fillId="8" borderId="4" xfId="0" applyFont="1" applyFill="1" applyBorder="1" applyAlignment="1">
      <alignment horizontal="left" vertical="top" wrapText="1"/>
    </xf>
    <xf numFmtId="0" fontId="1" fillId="8" borderId="4" xfId="0" applyFont="1" applyFill="1" applyBorder="1" applyAlignment="1">
      <alignment horizontal="left" vertical="top" wrapText="1"/>
    </xf>
    <xf numFmtId="0" fontId="6" fillId="6" borderId="20" xfId="0" applyFont="1" applyFill="1" applyBorder="1" applyAlignment="1">
      <alignment horizontal="left" vertical="top" wrapText="1"/>
    </xf>
    <xf numFmtId="0" fontId="6" fillId="8" borderId="40" xfId="0" applyFont="1" applyFill="1" applyBorder="1" applyAlignment="1">
      <alignment horizontal="left" vertical="top" wrapText="1"/>
    </xf>
    <xf numFmtId="0" fontId="15" fillId="8" borderId="35" xfId="0" applyFont="1" applyFill="1" applyBorder="1" applyAlignment="1">
      <alignment horizontal="center" vertical="center" wrapText="1"/>
    </xf>
    <xf numFmtId="0" fontId="15" fillId="8" borderId="20" xfId="0" applyFont="1" applyFill="1" applyBorder="1" applyAlignment="1">
      <alignment horizontal="center" vertical="center"/>
    </xf>
    <xf numFmtId="0" fontId="15" fillId="8" borderId="35" xfId="0" applyFont="1" applyFill="1" applyBorder="1" applyAlignment="1">
      <alignment vertical="center" wrapText="1"/>
    </xf>
    <xf numFmtId="0" fontId="15" fillId="8" borderId="20" xfId="0" applyFont="1" applyFill="1" applyBorder="1" applyAlignment="1">
      <alignment horizontal="center" vertical="center" wrapText="1"/>
    </xf>
    <xf numFmtId="0" fontId="15" fillId="8" borderId="35" xfId="0" applyFont="1" applyFill="1" applyBorder="1" applyAlignment="1">
      <alignment horizontal="center" vertical="center"/>
    </xf>
    <xf numFmtId="0" fontId="14" fillId="5" borderId="40" xfId="0" applyFont="1" applyFill="1" applyBorder="1" applyAlignment="1">
      <alignment horizontal="left" vertical="center" wrapText="1"/>
    </xf>
    <xf numFmtId="0" fontId="19" fillId="4" borderId="22" xfId="0" applyFont="1" applyFill="1" applyBorder="1" applyAlignment="1">
      <alignment horizontal="left" vertical="center" wrapText="1"/>
    </xf>
    <xf numFmtId="0" fontId="18" fillId="14" borderId="27" xfId="0" applyFont="1" applyFill="1" applyBorder="1" applyAlignment="1">
      <alignment horizontal="center"/>
    </xf>
    <xf numFmtId="0" fontId="14" fillId="5" borderId="29" xfId="0" applyFont="1" applyFill="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9" fillId="5" borderId="20" xfId="0" applyFont="1" applyFill="1" applyBorder="1" applyAlignment="1">
      <alignment horizontal="left" vertical="center" wrapText="1"/>
    </xf>
    <xf numFmtId="0" fontId="14" fillId="0" borderId="39" xfId="0" applyFont="1" applyBorder="1" applyAlignment="1">
      <alignment horizontal="left" vertical="center" wrapText="1"/>
    </xf>
    <xf numFmtId="0" fontId="18" fillId="12" borderId="39" xfId="0" applyFont="1" applyFill="1" applyBorder="1" applyAlignment="1">
      <alignment horizontal="center"/>
    </xf>
    <xf numFmtId="0" fontId="14" fillId="5" borderId="40" xfId="0" applyFont="1" applyFill="1" applyBorder="1" applyAlignment="1">
      <alignment horizontal="left" vertical="top" wrapText="1"/>
    </xf>
    <xf numFmtId="0" fontId="18" fillId="12" borderId="13" xfId="0" applyFont="1" applyFill="1" applyBorder="1" applyAlignment="1">
      <alignment horizontal="center" vertical="center" wrapText="1"/>
    </xf>
    <xf numFmtId="0" fontId="14" fillId="0" borderId="15" xfId="0" applyFont="1" applyBorder="1" applyAlignment="1">
      <alignment horizontal="left" vertical="center" wrapText="1"/>
    </xf>
    <xf numFmtId="0" fontId="18" fillId="12" borderId="37" xfId="0" applyFont="1" applyFill="1" applyBorder="1" applyAlignment="1">
      <alignment horizontal="center"/>
    </xf>
    <xf numFmtId="0" fontId="21" fillId="5" borderId="18" xfId="0" applyFont="1" applyFill="1" applyBorder="1" applyAlignment="1">
      <alignment horizontal="left" vertical="center" wrapText="1"/>
    </xf>
    <xf numFmtId="0" fontId="18" fillId="12" borderId="20" xfId="0" applyFont="1" applyFill="1" applyBorder="1" applyAlignment="1">
      <alignment horizontal="left"/>
    </xf>
    <xf numFmtId="0" fontId="14" fillId="5" borderId="20" xfId="0" applyFont="1" applyFill="1" applyBorder="1" applyAlignment="1">
      <alignment wrapText="1"/>
    </xf>
    <xf numFmtId="0" fontId="19" fillId="4" borderId="40" xfId="0" applyFont="1" applyFill="1" applyBorder="1" applyAlignment="1">
      <alignment horizontal="left" vertical="center" wrapText="1"/>
    </xf>
    <xf numFmtId="0" fontId="18" fillId="12" borderId="7"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0" borderId="18" xfId="0" applyFont="1" applyBorder="1" applyAlignment="1">
      <alignment horizontal="left" vertical="center" wrapText="1"/>
    </xf>
    <xf numFmtId="0" fontId="14" fillId="5" borderId="13" xfId="0" applyFont="1" applyFill="1" applyBorder="1" applyAlignment="1">
      <alignment horizontal="left" vertical="center" wrapText="1"/>
    </xf>
    <xf numFmtId="0" fontId="14" fillId="0" borderId="13" xfId="0" applyFont="1" applyBorder="1" applyAlignment="1">
      <alignment horizontal="left" vertical="center" wrapText="1"/>
    </xf>
    <xf numFmtId="0" fontId="1" fillId="11" borderId="20" xfId="0" applyFont="1" applyFill="1" applyBorder="1" applyAlignment="1">
      <alignment horizontal="left" vertical="center"/>
    </xf>
    <xf numFmtId="0" fontId="6" fillId="8" borderId="40" xfId="0" applyFont="1" applyFill="1" applyBorder="1" applyAlignment="1">
      <alignment horizontal="left" vertical="center" wrapText="1"/>
    </xf>
    <xf numFmtId="0" fontId="30" fillId="6" borderId="7" xfId="0" applyFont="1" applyFill="1" applyBorder="1" applyAlignment="1">
      <alignment horizontal="left" vertical="center" wrapText="1"/>
    </xf>
    <xf numFmtId="0" fontId="13" fillId="0" borderId="7" xfId="0" applyFont="1" applyBorder="1" applyAlignment="1">
      <alignment wrapText="1"/>
    </xf>
    <xf numFmtId="0" fontId="14" fillId="8" borderId="20" xfId="0" applyFont="1" applyFill="1" applyBorder="1" applyAlignment="1">
      <alignment horizontal="left" vertical="center"/>
    </xf>
    <xf numFmtId="0" fontId="14" fillId="6" borderId="20" xfId="0" applyFont="1" applyFill="1" applyBorder="1" applyAlignment="1">
      <alignment horizontal="left" vertical="center" wrapText="1"/>
    </xf>
    <xf numFmtId="0" fontId="36" fillId="5" borderId="13" xfId="0" applyFont="1" applyFill="1" applyBorder="1" applyAlignment="1">
      <alignment horizontal="left" vertical="top"/>
    </xf>
    <xf numFmtId="3" fontId="38" fillId="5" borderId="13" xfId="0" applyNumberFormat="1" applyFont="1" applyFill="1" applyBorder="1" applyAlignment="1">
      <alignment horizontal="center" vertical="center"/>
    </xf>
    <xf numFmtId="0" fontId="43" fillId="6" borderId="20" xfId="0" applyFont="1" applyFill="1" applyBorder="1" applyAlignment="1">
      <alignment horizontal="right" wrapText="1"/>
    </xf>
    <xf numFmtId="3" fontId="42" fillId="5" borderId="49" xfId="0" applyNumberFormat="1" applyFont="1" applyFill="1" applyBorder="1" applyAlignment="1">
      <alignment horizontal="center" vertical="center"/>
    </xf>
    <xf numFmtId="9" fontId="44" fillId="6" borderId="20" xfId="0" applyNumberFormat="1" applyFont="1" applyFill="1" applyBorder="1" applyAlignment="1">
      <alignment horizontal="center" vertical="center"/>
    </xf>
    <xf numFmtId="0" fontId="39" fillId="6" borderId="20" xfId="0" applyFont="1" applyFill="1" applyBorder="1" applyAlignment="1">
      <alignment horizontal="left" vertical="center" wrapText="1"/>
    </xf>
    <xf numFmtId="0" fontId="36" fillId="6" borderId="20" xfId="0" applyFont="1" applyFill="1" applyBorder="1" applyAlignment="1">
      <alignment horizontal="left" vertical="center" wrapText="1"/>
    </xf>
    <xf numFmtId="0" fontId="10" fillId="15" borderId="20" xfId="0" applyFont="1" applyFill="1" applyBorder="1" applyAlignment="1">
      <alignment horizontal="center" vertical="center"/>
    </xf>
    <xf numFmtId="0" fontId="14" fillId="16" borderId="20" xfId="0" applyFont="1" applyFill="1" applyBorder="1" applyAlignment="1">
      <alignment horizontal="center" vertical="center" wrapText="1"/>
    </xf>
    <xf numFmtId="0" fontId="8" fillId="0" borderId="17" xfId="0" applyFont="1" applyBorder="1" applyAlignment="1"/>
    <xf numFmtId="0" fontId="8" fillId="0" borderId="16" xfId="0" applyFont="1" applyBorder="1" applyAlignment="1"/>
    <xf numFmtId="0" fontId="8" fillId="0" borderId="20" xfId="0" applyFont="1" applyBorder="1" applyAlignment="1"/>
    <xf numFmtId="0" fontId="0" fillId="0" borderId="0" xfId="0" applyAlignment="1"/>
    <xf numFmtId="0" fontId="8" fillId="0" borderId="39" xfId="0" applyFont="1" applyBorder="1" applyAlignment="1"/>
    <xf numFmtId="0" fontId="8" fillId="0" borderId="42" xfId="0" applyFont="1" applyBorder="1" applyAlignment="1"/>
    <xf numFmtId="0" fontId="8" fillId="0" borderId="8" xfId="0" applyFont="1" applyBorder="1" applyAlignment="1"/>
    <xf numFmtId="0" fontId="8" fillId="0" borderId="14" xfId="0" applyFont="1" applyBorder="1" applyAlignment="1"/>
    <xf numFmtId="0" fontId="8" fillId="0" borderId="9" xfId="0" applyFont="1" applyBorder="1" applyAlignment="1"/>
    <xf numFmtId="0" fontId="8" fillId="0" borderId="19" xfId="0" applyFont="1" applyBorder="1" applyAlignment="1"/>
    <xf numFmtId="0" fontId="8" fillId="0" borderId="10" xfId="0" applyFont="1" applyBorder="1" applyAlignment="1"/>
    <xf numFmtId="0" fontId="8" fillId="0" borderId="11" xfId="0" applyFont="1" applyBorder="1" applyAlignment="1"/>
    <xf numFmtId="0" fontId="8" fillId="0" borderId="12" xfId="0" applyFont="1" applyBorder="1" applyAlignment="1"/>
    <xf numFmtId="0" fontId="8" fillId="0" borderId="15" xfId="0" applyFont="1" applyBorder="1" applyAlignment="1"/>
    <xf numFmtId="0" fontId="8" fillId="0" borderId="38" xfId="0" applyFont="1" applyBorder="1" applyAlignment="1"/>
    <xf numFmtId="0" fontId="8" fillId="0" borderId="24" xfId="0" applyFont="1" applyBorder="1" applyAlignment="1"/>
    <xf numFmtId="0" fontId="8" fillId="0" borderId="35" xfId="0" applyFont="1" applyBorder="1" applyAlignment="1"/>
    <xf numFmtId="0" fontId="8" fillId="0" borderId="45" xfId="0" applyFont="1" applyBorder="1" applyAlignment="1"/>
    <xf numFmtId="0" fontId="8" fillId="0" borderId="28" xfId="0" applyFont="1" applyBorder="1" applyAlignment="1"/>
    <xf numFmtId="0" fontId="8" fillId="0" borderId="30" xfId="0" applyFont="1" applyBorder="1" applyAlignment="1"/>
    <xf numFmtId="0" fontId="8" fillId="0" borderId="41" xfId="0" applyFont="1" applyBorder="1" applyAlignment="1"/>
    <xf numFmtId="0" fontId="8" fillId="0" borderId="43" xfId="0" applyFont="1" applyBorder="1" applyAlignment="1"/>
    <xf numFmtId="0" fontId="8" fillId="0" borderId="25" xfId="0" applyFont="1" applyBorder="1" applyAlignment="1"/>
    <xf numFmtId="0" fontId="8" fillId="0" borderId="46" xfId="0" applyFont="1" applyBorder="1" applyAlignment="1"/>
    <xf numFmtId="0" fontId="8" fillId="0" borderId="18" xfId="0" applyFont="1" applyBorder="1" applyAlignment="1"/>
    <xf numFmtId="0" fontId="8" fillId="0" borderId="5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1" i="0">
                <a:solidFill>
                  <a:srgbClr val="757575"/>
                </a:solidFill>
                <a:latin typeface="Aptos Display"/>
              </a:defRPr>
            </a:pPr>
            <a:r>
              <a:rPr sz="1100" b="1" i="0">
                <a:solidFill>
                  <a:srgbClr val="757575"/>
                </a:solidFill>
                <a:latin typeface="Aptos Display"/>
              </a:rPr>
              <a:t>Earnings of Waste Pickers relative to a Living Income
In local currency / month per waste picker</a:t>
            </a:r>
          </a:p>
        </c:rich>
      </c:tx>
      <c:layout>
        <c:manualLayout>
          <c:xMode val="edge"/>
          <c:yMode val="edge"/>
          <c:x val="4.6674746024590381E-2"/>
          <c:y val="2.6693446068318954E-2"/>
        </c:manualLayout>
      </c:layout>
      <c:overlay val="0"/>
    </c:title>
    <c:autoTitleDeleted val="0"/>
    <c:plotArea>
      <c:layout/>
      <c:barChart>
        <c:barDir val="col"/>
        <c:grouping val="stacked"/>
        <c:varyColors val="1"/>
        <c:ser>
          <c:idx val="0"/>
          <c:order val="0"/>
          <c:tx>
            <c:v>Current earnings</c:v>
          </c:tx>
          <c:spPr>
            <a:solidFill>
              <a:srgbClr val="E97132"/>
            </a:solidFill>
            <a:ln cmpd="sng">
              <a:solidFill>
                <a:srgbClr val="000000"/>
              </a:solidFill>
            </a:ln>
          </c:spPr>
          <c:invertIfNegative val="1"/>
          <c:dPt>
            <c:idx val="0"/>
            <c:invertIfNegative val="1"/>
            <c:bubble3D val="0"/>
            <c:spPr>
              <a:solidFill>
                <a:srgbClr val="FFC5C6"/>
              </a:solidFill>
              <a:ln cmpd="sng">
                <a:solidFill>
                  <a:srgbClr val="000000"/>
                </a:solidFill>
              </a:ln>
            </c:spPr>
            <c:extLst>
              <c:ext xmlns:c16="http://schemas.microsoft.com/office/drawing/2014/chart" uri="{C3380CC4-5D6E-409C-BE32-E72D297353CC}">
                <c16:uniqueId val="{00000001-45A5-4069-838E-239975CB1DD3}"/>
              </c:ext>
            </c:extLst>
          </c:dPt>
          <c:dPt>
            <c:idx val="1"/>
            <c:invertIfNegative val="1"/>
            <c:bubble3D val="0"/>
            <c:spPr>
              <a:solidFill>
                <a:srgbClr val="FFC5C6"/>
              </a:solidFill>
              <a:ln cmpd="sng">
                <a:solidFill>
                  <a:srgbClr val="000000"/>
                </a:solidFill>
              </a:ln>
            </c:spPr>
            <c:extLst>
              <c:ext xmlns:c16="http://schemas.microsoft.com/office/drawing/2014/chart" uri="{C3380CC4-5D6E-409C-BE32-E72D297353CC}">
                <c16:uniqueId val="{00000003-45A5-4069-838E-239975CB1DD3}"/>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7000</c:v>
                </c:pt>
                <c:pt idx="1">
                  <c:v>15000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45A5-4069-838E-239975CB1DD3}"/>
            </c:ext>
          </c:extLst>
        </c:ser>
        <c:ser>
          <c:idx val="1"/>
          <c:order val="1"/>
          <c:tx>
            <c:v>Living Income</c:v>
          </c:tx>
          <c:spPr>
            <a:solidFill>
              <a:srgbClr val="D1E486"/>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2">
                  <c:v>25000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45A5-4069-838E-239975CB1DD3}"/>
            </c:ext>
          </c:extLst>
        </c:ser>
        <c:ser>
          <c:idx val="2"/>
          <c:order val="2"/>
          <c:tx>
            <c:v>Benchmark</c:v>
          </c:tx>
          <c:spPr>
            <a:solidFill>
              <a:srgbClr val="FFF299"/>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pt idx="3">
                  <c:v>18000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45A5-4069-838E-239975CB1DD3}"/>
            </c:ext>
          </c:extLst>
        </c:ser>
        <c:dLbls>
          <c:showLegendKey val="0"/>
          <c:showVal val="0"/>
          <c:showCatName val="0"/>
          <c:showSerName val="0"/>
          <c:showPercent val="0"/>
          <c:showBubbleSize val="0"/>
        </c:dLbls>
        <c:gapWidth val="150"/>
        <c:overlap val="100"/>
        <c:axId val="762282162"/>
        <c:axId val="295098723"/>
      </c:barChart>
      <c:lineChart>
        <c:grouping val="standard"/>
        <c:varyColors val="1"/>
        <c:ser>
          <c:idx val="3"/>
          <c:order val="3"/>
          <c:tx>
            <c:v>Poverty line (World Bank)</c:v>
          </c:tx>
          <c:spPr>
            <a:ln w="19050" cmpd="sng">
              <a:solidFill>
                <a:schemeClr val="accent4"/>
              </a:solidFill>
              <a:prstDash val="dash"/>
            </a:ln>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General</c:formatCode>
                <c:ptCount val="4"/>
                <c:pt idx="0">
                  <c:v>5000</c:v>
                </c:pt>
                <c:pt idx="1">
                  <c:v>5000</c:v>
                </c:pt>
                <c:pt idx="2">
                  <c:v>5000</c:v>
                </c:pt>
                <c:pt idx="3">
                  <c:v>5000</c:v>
                </c:pt>
              </c:numCache>
            </c:numRef>
          </c:val>
          <c:smooth val="0"/>
          <c:extLst>
            <c:ext xmlns:c16="http://schemas.microsoft.com/office/drawing/2014/chart" uri="{C3380CC4-5D6E-409C-BE32-E72D297353CC}">
              <c16:uniqueId val="{00000007-45A5-4069-838E-239975CB1DD3}"/>
            </c:ext>
          </c:extLst>
        </c:ser>
        <c:ser>
          <c:idx val="4"/>
          <c:order val="4"/>
          <c:tx>
            <c:v>Extreme Poverty Line (World Bank)</c:v>
          </c:tx>
          <c:spPr>
            <a:ln w="19050" cmpd="sng">
              <a:solidFill>
                <a:schemeClr val="accent5"/>
              </a:solidFill>
              <a:prstDash val="dash"/>
            </a:ln>
          </c:spPr>
          <c:marker>
            <c:symbol val="none"/>
          </c:marker>
          <c:dPt>
            <c:idx val="2"/>
            <c:bubble3D val="0"/>
            <c:extLst>
              <c:ext xmlns:c16="http://schemas.microsoft.com/office/drawing/2014/chart" uri="{C3380CC4-5D6E-409C-BE32-E72D297353CC}">
                <c16:uniqueId val="{00000008-45A5-4069-838E-239975CB1DD3}"/>
              </c:ext>
            </c:extLst>
          </c:dPt>
          <c:dPt>
            <c:idx val="3"/>
            <c:bubble3D val="0"/>
            <c:extLst>
              <c:ext xmlns:c16="http://schemas.microsoft.com/office/drawing/2014/chart" uri="{C3380CC4-5D6E-409C-BE32-E72D297353CC}">
                <c16:uniqueId val="{00000009-45A5-4069-838E-239975CB1DD3}"/>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General</c:formatCode>
                <c:ptCount val="4"/>
                <c:pt idx="0">
                  <c:v>3500</c:v>
                </c:pt>
                <c:pt idx="1">
                  <c:v>3500</c:v>
                </c:pt>
                <c:pt idx="2">
                  <c:v>3500</c:v>
                </c:pt>
                <c:pt idx="3">
                  <c:v>3500</c:v>
                </c:pt>
              </c:numCache>
            </c:numRef>
          </c:val>
          <c:smooth val="0"/>
          <c:extLst>
            <c:ext xmlns:c16="http://schemas.microsoft.com/office/drawing/2014/chart" uri="{C3380CC4-5D6E-409C-BE32-E72D297353CC}">
              <c16:uniqueId val="{0000000A-45A5-4069-838E-239975CB1DD3}"/>
            </c:ext>
          </c:extLst>
        </c:ser>
        <c:dLbls>
          <c:showLegendKey val="0"/>
          <c:showVal val="0"/>
          <c:showCatName val="0"/>
          <c:showSerName val="0"/>
          <c:showPercent val="0"/>
          <c:showBubbleSize val="0"/>
        </c:dLbls>
        <c:marker val="1"/>
        <c:smooth val="0"/>
        <c:axId val="762282162"/>
        <c:axId val="295098723"/>
      </c:lineChart>
      <c:catAx>
        <c:axId val="76228216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000" b="0" i="0">
                <a:solidFill>
                  <a:srgbClr val="000000"/>
                </a:solidFill>
                <a:latin typeface="Arial Nova"/>
              </a:defRPr>
            </a:pPr>
            <a:endParaRPr lang="en-US"/>
          </a:p>
        </c:txPr>
        <c:crossAx val="295098723"/>
        <c:crosses val="autoZero"/>
        <c:auto val="1"/>
        <c:lblAlgn val="ctr"/>
        <c:lblOffset val="100"/>
        <c:noMultiLvlLbl val="1"/>
      </c:catAx>
      <c:valAx>
        <c:axId val="29509872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800" b="0" i="0">
                <a:solidFill>
                  <a:schemeClr val="dk1"/>
                </a:solidFill>
                <a:latin typeface="+mn-lt"/>
              </a:defRPr>
            </a:pPr>
            <a:endParaRPr lang="en-US"/>
          </a:p>
        </c:txPr>
        <c:crossAx val="762282162"/>
        <c:crosses val="autoZero"/>
        <c:crossBetween val="between"/>
      </c:valAx>
    </c:plotArea>
    <c:legend>
      <c:legendPos val="b"/>
      <c:overlay val="0"/>
      <c:txPr>
        <a:bodyPr/>
        <a:lstStyle/>
        <a:p>
          <a:pPr lvl="0">
            <a:defRPr sz="900" b="0" i="0">
              <a:solidFill>
                <a:schemeClr val="dk1"/>
              </a:solidFill>
              <a:latin typeface="Arial Nova"/>
            </a:defRPr>
          </a:pPr>
          <a:endParaRPr lang="en-US"/>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49202987926077352"/>
          <c:y val="2.4443343742619465E-2"/>
          <c:w val="0.44319503317183978"/>
          <c:h val="0.89000642926496443"/>
        </c:manualLayout>
      </c:layout>
      <c:barChart>
        <c:barDir val="bar"/>
        <c:grouping val="stacked"/>
        <c:varyColors val="1"/>
        <c:ser>
          <c:idx val="0"/>
          <c:order val="0"/>
          <c:tx>
            <c:v>"Yes"</c:v>
          </c:tx>
          <c:spPr>
            <a:solidFill>
              <a:srgbClr val="00146D"/>
            </a:solidFill>
            <a:ln cmpd="sng">
              <a:solidFill>
                <a:srgbClr val="000000"/>
              </a:solidFill>
            </a:ln>
          </c:spPr>
          <c:invertIfNegative val="1"/>
          <c:dLbls>
            <c:spPr>
              <a:noFill/>
              <a:ln>
                <a:noFill/>
              </a:ln>
              <a:effectLst/>
            </c:spPr>
            <c:txPr>
              <a:bodyPr/>
              <a:lstStyle/>
              <a:p>
                <a:pPr lvl="0">
                  <a:defRPr sz="1000" b="1"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0.55000000000000004</c:v>
                </c:pt>
                <c:pt idx="1">
                  <c:v>0.68</c:v>
                </c:pt>
                <c:pt idx="2">
                  <c:v>0.41</c:v>
                </c:pt>
                <c:pt idx="3">
                  <c:v>0.35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823-4E5E-82D5-92EA699C30EC}"/>
            </c:ext>
          </c:extLst>
        </c:ser>
        <c:ser>
          <c:idx val="1"/>
          <c:order val="1"/>
          <c:tx>
            <c:v>"No"</c:v>
          </c:tx>
          <c:spPr>
            <a:solidFill>
              <a:srgbClr val="E97132"/>
            </a:solidFill>
            <a:ln cmpd="sng">
              <a:solidFill>
                <a:srgbClr val="000000"/>
              </a:solidFill>
            </a:ln>
          </c:spPr>
          <c:invertIfNegative val="1"/>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0.44999999999999996</c:v>
                </c:pt>
                <c:pt idx="1">
                  <c:v>0.31999999999999995</c:v>
                </c:pt>
                <c:pt idx="2">
                  <c:v>0.59000000000000008</c:v>
                </c:pt>
                <c:pt idx="3">
                  <c:v>0.65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823-4E5E-82D5-92EA699C30EC}"/>
            </c:ext>
          </c:extLst>
        </c:ser>
        <c:dLbls>
          <c:showLegendKey val="0"/>
          <c:showVal val="0"/>
          <c:showCatName val="0"/>
          <c:showSerName val="0"/>
          <c:showPercent val="0"/>
          <c:showBubbleSize val="0"/>
        </c:dLbls>
        <c:gapWidth val="150"/>
        <c:overlap val="100"/>
        <c:axId val="479894079"/>
        <c:axId val="1669762987"/>
      </c:barChart>
      <c:catAx>
        <c:axId val="479894079"/>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1669762987"/>
        <c:crosses val="autoZero"/>
        <c:auto val="1"/>
        <c:lblAlgn val="ctr"/>
        <c:lblOffset val="100"/>
        <c:noMultiLvlLbl val="1"/>
      </c:catAx>
      <c:valAx>
        <c:axId val="1669762987"/>
        <c:scaling>
          <c:orientation val="minMax"/>
          <c:max val="1"/>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479894079"/>
        <c:crosses val="max"/>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sz="1400" b="0" i="0">
                <a:solidFill>
                  <a:srgbClr val="757575"/>
                </a:solidFill>
                <a:latin typeface="+mn-lt"/>
              </a:rPr>
              <a:t>Living income breakdown by category
Local currency / month / household</a:t>
            </a:r>
          </a:p>
        </c:rich>
      </c:tx>
      <c:layout>
        <c:manualLayout>
          <c:xMode val="edge"/>
          <c:yMode val="edge"/>
          <c:x val="3.4844211769513987E-2"/>
          <c:y val="1.8522803953865092E-2"/>
        </c:manualLayout>
      </c:layout>
      <c:overlay val="0"/>
    </c:title>
    <c:autoTitleDeleted val="0"/>
    <c:plotArea>
      <c:layout>
        <c:manualLayout>
          <c:xMode val="edge"/>
          <c:yMode val="edge"/>
          <c:x val="0.22431097969506211"/>
          <c:y val="0.1245724767455549"/>
          <c:w val="0.56342343753001634"/>
          <c:h val="0.6960785872247397"/>
        </c:manualLayout>
      </c:layout>
      <c:doughnutChart>
        <c:varyColors val="1"/>
        <c:ser>
          <c:idx val="0"/>
          <c:order val="0"/>
          <c:dPt>
            <c:idx val="0"/>
            <c:bubble3D val="0"/>
            <c:spPr>
              <a:solidFill>
                <a:srgbClr val="FFC5C6"/>
              </a:solidFill>
            </c:spPr>
            <c:extLst>
              <c:ext xmlns:c16="http://schemas.microsoft.com/office/drawing/2014/chart" uri="{C3380CC4-5D6E-409C-BE32-E72D297353CC}">
                <c16:uniqueId val="{00000001-6AD3-4929-8688-0AF4D90FDFAC}"/>
              </c:ext>
            </c:extLst>
          </c:dPt>
          <c:dPt>
            <c:idx val="1"/>
            <c:bubble3D val="0"/>
            <c:spPr>
              <a:solidFill>
                <a:srgbClr val="A3E7FF"/>
              </a:solidFill>
            </c:spPr>
            <c:extLst>
              <c:ext xmlns:c16="http://schemas.microsoft.com/office/drawing/2014/chart" uri="{C3380CC4-5D6E-409C-BE32-E72D297353CC}">
                <c16:uniqueId val="{00000003-6AD3-4929-8688-0AF4D90FDFAC}"/>
              </c:ext>
            </c:extLst>
          </c:dPt>
          <c:dPt>
            <c:idx val="2"/>
            <c:bubble3D val="0"/>
            <c:spPr>
              <a:solidFill>
                <a:srgbClr val="D1E486"/>
              </a:solidFill>
            </c:spPr>
            <c:extLst>
              <c:ext xmlns:c16="http://schemas.microsoft.com/office/drawing/2014/chart" uri="{C3380CC4-5D6E-409C-BE32-E72D297353CC}">
                <c16:uniqueId val="{00000005-6AD3-4929-8688-0AF4D90FDFAC}"/>
              </c:ext>
            </c:extLst>
          </c:dPt>
          <c:dPt>
            <c:idx val="3"/>
            <c:bubble3D val="0"/>
            <c:spPr>
              <a:solidFill>
                <a:srgbClr val="FFF299"/>
              </a:solidFill>
            </c:spPr>
            <c:extLst>
              <c:ext xmlns:c16="http://schemas.microsoft.com/office/drawing/2014/chart" uri="{C3380CC4-5D6E-409C-BE32-E72D297353CC}">
                <c16:uniqueId val="{00000007-6AD3-4929-8688-0AF4D90FDFAC}"/>
              </c:ext>
            </c:extLst>
          </c:dPt>
          <c:dPt>
            <c:idx val="4"/>
            <c:bubble3D val="0"/>
            <c:spPr>
              <a:solidFill>
                <a:srgbClr val="BDCAFF"/>
              </a:solidFill>
            </c:spPr>
            <c:extLst>
              <c:ext xmlns:c16="http://schemas.microsoft.com/office/drawing/2014/chart" uri="{C3380CC4-5D6E-409C-BE32-E72D297353CC}">
                <c16:uniqueId val="{00000009-6AD3-4929-8688-0AF4D90FDFAC}"/>
              </c:ext>
            </c:extLst>
          </c:dPt>
          <c:dPt>
            <c:idx val="5"/>
            <c:bubble3D val="0"/>
            <c:spPr>
              <a:solidFill>
                <a:srgbClr val="4EA72E"/>
              </a:solidFill>
            </c:spPr>
            <c:extLst>
              <c:ext xmlns:c16="http://schemas.microsoft.com/office/drawing/2014/chart" uri="{C3380CC4-5D6E-409C-BE32-E72D297353CC}">
                <c16:uniqueId val="{0000000B-6AD3-4929-8688-0AF4D90FDFAC}"/>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0.16666666666666666</c:v>
                </c:pt>
                <c:pt idx="1">
                  <c:v>0.16666666666666666</c:v>
                </c:pt>
                <c:pt idx="2">
                  <c:v>0.16666666666666666</c:v>
                </c:pt>
                <c:pt idx="3">
                  <c:v>0.16666666666666666</c:v>
                </c:pt>
                <c:pt idx="4">
                  <c:v>0.16666666666666666</c:v>
                </c:pt>
                <c:pt idx="5">
                  <c:v>0.16666666666666666</c:v>
                </c:pt>
              </c:numCache>
            </c:numRef>
          </c:val>
          <c:extLst>
            <c:ext xmlns:c16="http://schemas.microsoft.com/office/drawing/2014/chart" uri="{C3380CC4-5D6E-409C-BE32-E72D297353CC}">
              <c16:uniqueId val="{0000000C-6AD3-4929-8688-0AF4D90FDFAC}"/>
            </c:ext>
          </c:extLst>
        </c:ser>
        <c:dLbls>
          <c:showLegendKey val="0"/>
          <c:showVal val="0"/>
          <c:showCatName val="0"/>
          <c:showSerName val="0"/>
          <c:showPercent val="0"/>
          <c:showBubbleSize val="0"/>
          <c:showLeaderLines val="1"/>
        </c:dLbls>
        <c:firstSliceAng val="0"/>
        <c:holeSize val="54"/>
      </c:doughnutChart>
    </c:plotArea>
    <c:legend>
      <c:legendPos val="b"/>
      <c:layout>
        <c:manualLayout>
          <c:xMode val="edge"/>
          <c:yMode val="edge"/>
          <c:x val="3.187360926627536E-2"/>
          <c:y val="0.82883835622861379"/>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c:spPr>
            <c:extLst>
              <c:ext xmlns:c16="http://schemas.microsoft.com/office/drawing/2014/chart" uri="{C3380CC4-5D6E-409C-BE32-E72D297353CC}">
                <c16:uniqueId val="{00000001-B96A-49CA-B859-982373F3999B}"/>
              </c:ext>
            </c:extLst>
          </c:dPt>
          <c:dPt>
            <c:idx val="1"/>
            <c:bubble3D val="0"/>
            <c:spPr>
              <a:solidFill>
                <a:srgbClr val="93E2FF"/>
              </a:solidFill>
            </c:spPr>
            <c:extLst>
              <c:ext xmlns:c16="http://schemas.microsoft.com/office/drawing/2014/chart" uri="{C3380CC4-5D6E-409C-BE32-E72D297353CC}">
                <c16:uniqueId val="{00000003-B96A-49CA-B859-982373F3999B}"/>
              </c:ext>
            </c:extLst>
          </c:dPt>
          <c:dPt>
            <c:idx val="2"/>
            <c:bubble3D val="0"/>
            <c:spPr>
              <a:solidFill>
                <a:srgbClr val="5DD4FF"/>
              </a:solidFill>
            </c:spPr>
            <c:extLst>
              <c:ext xmlns:c16="http://schemas.microsoft.com/office/drawing/2014/chart" uri="{C3380CC4-5D6E-409C-BE32-E72D297353CC}">
                <c16:uniqueId val="{00000005-B96A-49CA-B859-982373F3999B}"/>
              </c:ext>
            </c:extLst>
          </c:dPt>
          <c:dPt>
            <c:idx val="3"/>
            <c:bubble3D val="0"/>
            <c:spPr>
              <a:solidFill>
                <a:srgbClr val="00B0F0"/>
              </a:solidFill>
            </c:spPr>
            <c:extLst>
              <c:ext xmlns:c16="http://schemas.microsoft.com/office/drawing/2014/chart" uri="{C3380CC4-5D6E-409C-BE32-E72D297353CC}">
                <c16:uniqueId val="{00000007-B96A-49CA-B859-982373F3999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0.25</c:v>
                </c:pt>
                <c:pt idx="1">
                  <c:v>0.25</c:v>
                </c:pt>
                <c:pt idx="2">
                  <c:v>0.25</c:v>
                </c:pt>
                <c:pt idx="3">
                  <c:v>0.25</c:v>
                </c:pt>
              </c:numCache>
            </c:numRef>
          </c:val>
          <c:extLst>
            <c:ext xmlns:c16="http://schemas.microsoft.com/office/drawing/2014/chart" uri="{C3380CC4-5D6E-409C-BE32-E72D297353CC}">
              <c16:uniqueId val="{00000008-B96A-49CA-B859-982373F3999B}"/>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c:spPr>
            <c:extLst>
              <c:ext xmlns:c16="http://schemas.microsoft.com/office/drawing/2014/chart" uri="{C3380CC4-5D6E-409C-BE32-E72D297353CC}">
                <c16:uniqueId val="{00000001-1D70-40AC-ABB1-F7044F30F2F0}"/>
              </c:ext>
            </c:extLst>
          </c:dPt>
          <c:dPt>
            <c:idx val="1"/>
            <c:bubble3D val="0"/>
            <c:spPr>
              <a:solidFill>
                <a:srgbClr val="D1E486"/>
              </a:solidFill>
            </c:spPr>
            <c:extLst>
              <c:ext xmlns:c16="http://schemas.microsoft.com/office/drawing/2014/chart" uri="{C3380CC4-5D6E-409C-BE32-E72D297353CC}">
                <c16:uniqueId val="{00000003-1D70-40AC-ABB1-F7044F30F2F0}"/>
              </c:ext>
            </c:extLst>
          </c:dPt>
          <c:dPt>
            <c:idx val="2"/>
            <c:bubble3D val="0"/>
            <c:spPr>
              <a:solidFill>
                <a:srgbClr val="B8D440"/>
              </a:solidFill>
            </c:spPr>
            <c:extLst>
              <c:ext xmlns:c16="http://schemas.microsoft.com/office/drawing/2014/chart" uri="{C3380CC4-5D6E-409C-BE32-E72D297353CC}">
                <c16:uniqueId val="{00000005-1D70-40AC-ABB1-F7044F30F2F0}"/>
              </c:ext>
            </c:extLst>
          </c:dPt>
          <c:dPt>
            <c:idx val="3"/>
            <c:bubble3D val="0"/>
            <c:spPr>
              <a:solidFill>
                <a:srgbClr val="91AA26"/>
              </a:solidFill>
            </c:spPr>
            <c:extLst>
              <c:ext xmlns:c16="http://schemas.microsoft.com/office/drawing/2014/chart" uri="{C3380CC4-5D6E-409C-BE32-E72D297353CC}">
                <c16:uniqueId val="{00000007-1D70-40AC-ABB1-F7044F30F2F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0.5</c:v>
                </c:pt>
                <c:pt idx="1">
                  <c:v>0.4</c:v>
                </c:pt>
                <c:pt idx="2">
                  <c:v>0.05</c:v>
                </c:pt>
                <c:pt idx="3">
                  <c:v>0.05</c:v>
                </c:pt>
              </c:numCache>
            </c:numRef>
          </c:val>
          <c:extLst>
            <c:ext xmlns:c16="http://schemas.microsoft.com/office/drawing/2014/chart" uri="{C3380CC4-5D6E-409C-BE32-E72D297353CC}">
              <c16:uniqueId val="{00000008-1D70-40AC-ABB1-F7044F30F2F0}"/>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c:spPr>
            <c:extLst>
              <c:ext xmlns:c16="http://schemas.microsoft.com/office/drawing/2014/chart" uri="{C3380CC4-5D6E-409C-BE32-E72D297353CC}">
                <c16:uniqueId val="{00000001-3534-437E-9946-21610542AF64}"/>
              </c:ext>
            </c:extLst>
          </c:dPt>
          <c:dPt>
            <c:idx val="1"/>
            <c:bubble3D val="0"/>
            <c:spPr>
              <a:solidFill>
                <a:srgbClr val="FFC5C6"/>
              </a:solidFill>
            </c:spPr>
            <c:extLst>
              <c:ext xmlns:c16="http://schemas.microsoft.com/office/drawing/2014/chart" uri="{C3380CC4-5D6E-409C-BE32-E72D297353CC}">
                <c16:uniqueId val="{00000003-3534-437E-9946-21610542AF64}"/>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0.8</c:v>
                </c:pt>
                <c:pt idx="1">
                  <c:v>0.2</c:v>
                </c:pt>
              </c:numCache>
            </c:numRef>
          </c:val>
          <c:extLst>
            <c:ext xmlns:c16="http://schemas.microsoft.com/office/drawing/2014/chart" uri="{C3380CC4-5D6E-409C-BE32-E72D297353CC}">
              <c16:uniqueId val="{00000004-3534-437E-9946-21610542AF64}"/>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sz="1100" b="0" i="0">
                <a:solidFill>
                  <a:srgbClr val="757575"/>
                </a:solidFill>
                <a:latin typeface="Arial Nova"/>
              </a:rPr>
              <a:t>Food Insecurity Experience Scale
During the last 12 months, was there a time when, because of lack of money or other resources…</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0.66</c:v>
                </c:pt>
                <c:pt idx="1">
                  <c:v>0.84</c:v>
                </c:pt>
                <c:pt idx="2">
                  <c:v>0.75</c:v>
                </c:pt>
                <c:pt idx="3">
                  <c:v>0.54</c:v>
                </c:pt>
                <c:pt idx="4">
                  <c:v>0.62</c:v>
                </c:pt>
                <c:pt idx="5">
                  <c:v>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99F-41F4-8DCA-3D4E73B1073C}"/>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0.23999999999999996</c:v>
                </c:pt>
                <c:pt idx="1">
                  <c:v>6.0000000000000026E-2</c:v>
                </c:pt>
                <c:pt idx="2">
                  <c:v>0.15</c:v>
                </c:pt>
                <c:pt idx="3">
                  <c:v>0.36</c:v>
                </c:pt>
                <c:pt idx="4">
                  <c:v>0.28000000000000003</c:v>
                </c:pt>
                <c:pt idx="5">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99F-41F4-8DCA-3D4E73B1073C}"/>
            </c:ext>
          </c:extLst>
        </c:ser>
        <c:ser>
          <c:idx val="2"/>
          <c:order val="2"/>
          <c:tx>
            <c:v>Don't know/no answer (in %)</c:v>
          </c:tx>
          <c:spPr>
            <a:solidFill>
              <a:srgbClr val="196B24"/>
            </a:solidFill>
            <a:ln cmpd="sng">
              <a:solidFill>
                <a:srgbClr val="000000"/>
              </a:solidFill>
            </a:ln>
          </c:spPr>
          <c:invertIfNegative val="1"/>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pt idx="0">
                  <c:v>0.1</c:v>
                </c:pt>
                <c:pt idx="1">
                  <c:v>0.1</c:v>
                </c:pt>
                <c:pt idx="2">
                  <c:v>0.1</c:v>
                </c:pt>
                <c:pt idx="3">
                  <c:v>0.1</c:v>
                </c:pt>
                <c:pt idx="4">
                  <c:v>0.1</c:v>
                </c:pt>
                <c:pt idx="5">
                  <c:v>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99F-41F4-8DCA-3D4E73B1073C}"/>
            </c:ext>
          </c:extLst>
        </c:ser>
        <c:dLbls>
          <c:showLegendKey val="0"/>
          <c:showVal val="0"/>
          <c:showCatName val="0"/>
          <c:showSerName val="0"/>
          <c:showPercent val="0"/>
          <c:showBubbleSize val="0"/>
        </c:dLbls>
        <c:gapWidth val="150"/>
        <c:overlap val="100"/>
        <c:axId val="1003736658"/>
        <c:axId val="2024510054"/>
      </c:barChart>
      <c:catAx>
        <c:axId val="1003736658"/>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2024510054"/>
        <c:crosses val="autoZero"/>
        <c:auto val="1"/>
        <c:lblAlgn val="ctr"/>
        <c:lblOffset val="100"/>
        <c:noMultiLvlLbl val="1"/>
      </c:catAx>
      <c:valAx>
        <c:axId val="202451005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1003736658"/>
        <c:crosses val="max"/>
        <c:crossBetween val="between"/>
      </c:valAx>
    </c:plotArea>
    <c:legend>
      <c:legendPos val="b"/>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sz="1100" b="0" i="0">
                <a:solidFill>
                  <a:srgbClr val="757575"/>
                </a:solidFill>
                <a:latin typeface="Arial Nova"/>
              </a:rPr>
              <a:t>Decent Housing Survey
Regarding your housing situation would you consider you, and your household, have…</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0.66</c:v>
                </c:pt>
                <c:pt idx="1">
                  <c:v>0.84</c:v>
                </c:pt>
                <c:pt idx="2">
                  <c:v>0.75</c:v>
                </c:pt>
                <c:pt idx="3">
                  <c:v>0.54</c:v>
                </c:pt>
                <c:pt idx="4">
                  <c:v>0.62</c:v>
                </c:pt>
                <c:pt idx="5">
                  <c:v>0.4</c:v>
                </c:pt>
                <c:pt idx="6">
                  <c:v>0.54</c:v>
                </c:pt>
                <c:pt idx="7">
                  <c:v>0.62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9A8-48CA-B7BC-3CDDA08A7FE9}"/>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0.23999999999999996</c:v>
                </c:pt>
                <c:pt idx="1">
                  <c:v>6.0000000000000026E-2</c:v>
                </c:pt>
                <c:pt idx="2">
                  <c:v>0.15</c:v>
                </c:pt>
                <c:pt idx="3">
                  <c:v>0.36</c:v>
                </c:pt>
                <c:pt idx="4">
                  <c:v>0.28000000000000003</c:v>
                </c:pt>
                <c:pt idx="5">
                  <c:v>0.5</c:v>
                </c:pt>
                <c:pt idx="6">
                  <c:v>0.36</c:v>
                </c:pt>
                <c:pt idx="7">
                  <c:v>0.28000000000000003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9A8-48CA-B7BC-3CDDA08A7FE9}"/>
            </c:ext>
          </c:extLst>
        </c:ser>
        <c:ser>
          <c:idx val="2"/>
          <c:order val="2"/>
          <c:tx>
            <c:v>Don't know/no answer (in %)</c:v>
          </c:tx>
          <c:spPr>
            <a:solidFill>
              <a:srgbClr val="196B24"/>
            </a:solidFill>
            <a:ln cmpd="sng">
              <a:solidFill>
                <a:srgbClr val="000000"/>
              </a:solidFill>
            </a:ln>
          </c:spPr>
          <c:invertIfNegative val="1"/>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pt idx="0">
                  <c:v>0.1</c:v>
                </c:pt>
                <c:pt idx="1">
                  <c:v>0.1</c:v>
                </c:pt>
                <c:pt idx="2">
                  <c:v>0.1</c:v>
                </c:pt>
                <c:pt idx="3">
                  <c:v>0.1</c:v>
                </c:pt>
                <c:pt idx="4">
                  <c:v>0.1</c:v>
                </c:pt>
                <c:pt idx="5">
                  <c:v>0.1</c:v>
                </c:pt>
                <c:pt idx="6">
                  <c:v>0.1</c:v>
                </c:pt>
                <c:pt idx="7">
                  <c:v>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A9A8-48CA-B7BC-3CDDA08A7FE9}"/>
            </c:ext>
          </c:extLst>
        </c:ser>
        <c:dLbls>
          <c:showLegendKey val="0"/>
          <c:showVal val="0"/>
          <c:showCatName val="0"/>
          <c:showSerName val="0"/>
          <c:showPercent val="0"/>
          <c:showBubbleSize val="0"/>
        </c:dLbls>
        <c:gapWidth val="150"/>
        <c:overlap val="100"/>
        <c:axId val="1282816830"/>
        <c:axId val="2074100319"/>
      </c:barChart>
      <c:catAx>
        <c:axId val="1282816830"/>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2074100319"/>
        <c:crosses val="autoZero"/>
        <c:auto val="1"/>
        <c:lblAlgn val="ctr"/>
        <c:lblOffset val="100"/>
        <c:noMultiLvlLbl val="1"/>
      </c:catAx>
      <c:valAx>
        <c:axId val="2074100319"/>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1282816830"/>
        <c:crosses val="max"/>
        <c:crossBetween val="between"/>
      </c:valAx>
    </c:plotArea>
    <c:legend>
      <c:legendPos val="b"/>
      <c:overlay val="0"/>
      <c:txPr>
        <a:bodyPr/>
        <a:lstStyle/>
        <a:p>
          <a:pPr lvl="0">
            <a:defRPr sz="9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xdr:col>
      <xdr:colOff>57150</xdr:colOff>
      <xdr:row>10</xdr:row>
      <xdr:rowOff>66675</xdr:rowOff>
    </xdr:from>
    <xdr:ext cx="10829925" cy="4391025"/>
    <xdr:graphicFrame macro="">
      <xdr:nvGraphicFramePr>
        <xdr:cNvPr id="1007708730" name="Chart 1">
          <a:extLst>
            <a:ext uri="{FF2B5EF4-FFF2-40B4-BE49-F238E27FC236}">
              <a16:creationId xmlns:a16="http://schemas.microsoft.com/office/drawing/2014/main" id="{00000000-0008-0000-0500-00003A6A10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19050</xdr:colOff>
      <xdr:row>19</xdr:row>
      <xdr:rowOff>0</xdr:rowOff>
    </xdr:from>
    <xdr:ext cx="3705225" cy="2743200"/>
    <xdr:graphicFrame macro="">
      <xdr:nvGraphicFramePr>
        <xdr:cNvPr id="1271385580" name="Chart 2">
          <a:extLst>
            <a:ext uri="{FF2B5EF4-FFF2-40B4-BE49-F238E27FC236}">
              <a16:creationId xmlns:a16="http://schemas.microsoft.com/office/drawing/2014/main" id="{00000000-0008-0000-0500-0000ECCDC7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43</xdr:col>
      <xdr:colOff>428625</xdr:colOff>
      <xdr:row>10</xdr:row>
      <xdr:rowOff>123825</xdr:rowOff>
    </xdr:from>
    <xdr:ext cx="6057900" cy="4333875"/>
    <xdr:graphicFrame macro="">
      <xdr:nvGraphicFramePr>
        <xdr:cNvPr id="559078584" name="Chart 3">
          <a:extLst>
            <a:ext uri="{FF2B5EF4-FFF2-40B4-BE49-F238E27FC236}">
              <a16:creationId xmlns:a16="http://schemas.microsoft.com/office/drawing/2014/main" id="{00000000-0008-0000-0500-0000B8DC52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56</xdr:col>
      <xdr:colOff>47625</xdr:colOff>
      <xdr:row>14</xdr:row>
      <xdr:rowOff>47625</xdr:rowOff>
    </xdr:from>
    <xdr:ext cx="3028950" cy="3457575"/>
    <xdr:graphicFrame macro="">
      <xdr:nvGraphicFramePr>
        <xdr:cNvPr id="514995902" name="Chart 4">
          <a:extLst>
            <a:ext uri="{FF2B5EF4-FFF2-40B4-BE49-F238E27FC236}">
              <a16:creationId xmlns:a16="http://schemas.microsoft.com/office/drawing/2014/main" id="{00000000-0008-0000-0500-0000BE36B2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61</xdr:col>
      <xdr:colOff>28575</xdr:colOff>
      <xdr:row>14</xdr:row>
      <xdr:rowOff>57150</xdr:rowOff>
    </xdr:from>
    <xdr:ext cx="2990850" cy="3457575"/>
    <xdr:graphicFrame macro="">
      <xdr:nvGraphicFramePr>
        <xdr:cNvPr id="910146704" name="Chart 5">
          <a:extLst>
            <a:ext uri="{FF2B5EF4-FFF2-40B4-BE49-F238E27FC236}">
              <a16:creationId xmlns:a16="http://schemas.microsoft.com/office/drawing/2014/main" id="{00000000-0008-0000-0500-000090BC3F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65</xdr:col>
      <xdr:colOff>600075</xdr:colOff>
      <xdr:row>14</xdr:row>
      <xdr:rowOff>57150</xdr:rowOff>
    </xdr:from>
    <xdr:ext cx="3133725" cy="3467100"/>
    <xdr:graphicFrame macro="">
      <xdr:nvGraphicFramePr>
        <xdr:cNvPr id="1166422693" name="Chart 6">
          <a:extLst>
            <a:ext uri="{FF2B5EF4-FFF2-40B4-BE49-F238E27FC236}">
              <a16:creationId xmlns:a16="http://schemas.microsoft.com/office/drawing/2014/main" id="{00000000-0008-0000-0500-0000A53286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74</xdr:col>
      <xdr:colOff>0</xdr:colOff>
      <xdr:row>11</xdr:row>
      <xdr:rowOff>9525</xdr:rowOff>
    </xdr:from>
    <xdr:ext cx="6057900" cy="3686175"/>
    <xdr:graphicFrame macro="">
      <xdr:nvGraphicFramePr>
        <xdr:cNvPr id="1262982699" name="Chart 7">
          <a:extLst>
            <a:ext uri="{FF2B5EF4-FFF2-40B4-BE49-F238E27FC236}">
              <a16:creationId xmlns:a16="http://schemas.microsoft.com/office/drawing/2014/main" id="{00000000-0008-0000-0500-00002B9647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83</xdr:col>
      <xdr:colOff>285750</xdr:colOff>
      <xdr:row>11</xdr:row>
      <xdr:rowOff>9525</xdr:rowOff>
    </xdr:from>
    <xdr:ext cx="5743575" cy="3686175"/>
    <xdr:graphicFrame macro="">
      <xdr:nvGraphicFramePr>
        <xdr:cNvPr id="972102355" name="Chart 8">
          <a:extLst>
            <a:ext uri="{FF2B5EF4-FFF2-40B4-BE49-F238E27FC236}">
              <a16:creationId xmlns:a16="http://schemas.microsoft.com/office/drawing/2014/main" id="{00000000-0008-0000-0500-0000D31AF1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72</xdr:col>
      <xdr:colOff>581025</xdr:colOff>
      <xdr:row>1</xdr:row>
      <xdr:rowOff>28575</xdr:rowOff>
    </xdr:from>
    <xdr:ext cx="1143000" cy="161925"/>
    <xdr:sp macro="" textlink="">
      <xdr:nvSpPr>
        <xdr:cNvPr id="3" name="Shape 3">
          <a:extLst>
            <a:ext uri="{FF2B5EF4-FFF2-40B4-BE49-F238E27FC236}">
              <a16:creationId xmlns:a16="http://schemas.microsoft.com/office/drawing/2014/main" id="{00000000-0008-0000-0500-000003000000}"/>
            </a:ext>
          </a:extLst>
        </xdr:cNvPr>
        <xdr:cNvSpPr/>
      </xdr:nvSpPr>
      <xdr:spPr>
        <a:xfrm>
          <a:off x="4779263" y="3703800"/>
          <a:ext cx="1133475" cy="15240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73</xdr:col>
      <xdr:colOff>38100</xdr:colOff>
      <xdr:row>1</xdr:row>
      <xdr:rowOff>28575</xdr:rowOff>
    </xdr:from>
    <xdr:ext cx="952500" cy="752475"/>
    <xdr:sp macro="" textlink="">
      <xdr:nvSpPr>
        <xdr:cNvPr id="4" name="Shape 4">
          <a:extLst>
            <a:ext uri="{FF2B5EF4-FFF2-40B4-BE49-F238E27FC236}">
              <a16:creationId xmlns:a16="http://schemas.microsoft.com/office/drawing/2014/main" id="{00000000-0008-0000-0500-000004000000}"/>
            </a:ext>
          </a:extLst>
        </xdr:cNvPr>
        <xdr:cNvSpPr/>
      </xdr:nvSpPr>
      <xdr:spPr>
        <a:xfrm rot="10800000" flipH="1">
          <a:off x="4874513" y="3408525"/>
          <a:ext cx="942975" cy="7429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55</xdr:col>
      <xdr:colOff>0</xdr:colOff>
      <xdr:row>1</xdr:row>
      <xdr:rowOff>28575</xdr:rowOff>
    </xdr:from>
    <xdr:ext cx="1085850" cy="161925"/>
    <xdr:sp macro="" textlink="">
      <xdr:nvSpPr>
        <xdr:cNvPr id="5" name="Shape 5">
          <a:extLst>
            <a:ext uri="{FF2B5EF4-FFF2-40B4-BE49-F238E27FC236}">
              <a16:creationId xmlns:a16="http://schemas.microsoft.com/office/drawing/2014/main" id="{00000000-0008-0000-0500-000005000000}"/>
            </a:ext>
          </a:extLst>
        </xdr:cNvPr>
        <xdr:cNvSpPr/>
      </xdr:nvSpPr>
      <xdr:spPr>
        <a:xfrm>
          <a:off x="4807838" y="3703800"/>
          <a:ext cx="1076325" cy="15240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55</xdr:col>
      <xdr:colOff>57150</xdr:colOff>
      <xdr:row>1</xdr:row>
      <xdr:rowOff>28575</xdr:rowOff>
    </xdr:from>
    <xdr:ext cx="952500" cy="752475"/>
    <xdr:sp macro="" textlink="">
      <xdr:nvSpPr>
        <xdr:cNvPr id="2" name="Shape 4">
          <a:extLst>
            <a:ext uri="{FF2B5EF4-FFF2-40B4-BE49-F238E27FC236}">
              <a16:creationId xmlns:a16="http://schemas.microsoft.com/office/drawing/2014/main" id="{00000000-0008-0000-0500-000002000000}"/>
            </a:ext>
          </a:extLst>
        </xdr:cNvPr>
        <xdr:cNvSpPr/>
      </xdr:nvSpPr>
      <xdr:spPr>
        <a:xfrm rot="10800000" flipH="1">
          <a:off x="4874513" y="3408525"/>
          <a:ext cx="942975" cy="7429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36</xdr:col>
      <xdr:colOff>581025</xdr:colOff>
      <xdr:row>1</xdr:row>
      <xdr:rowOff>28575</xdr:rowOff>
    </xdr:from>
    <xdr:ext cx="1143000" cy="161925"/>
    <xdr:sp macro="" textlink="">
      <xdr:nvSpPr>
        <xdr:cNvPr id="6" name="Shape 3">
          <a:extLst>
            <a:ext uri="{FF2B5EF4-FFF2-40B4-BE49-F238E27FC236}">
              <a16:creationId xmlns:a16="http://schemas.microsoft.com/office/drawing/2014/main" id="{00000000-0008-0000-0500-000006000000}"/>
            </a:ext>
          </a:extLst>
        </xdr:cNvPr>
        <xdr:cNvSpPr/>
      </xdr:nvSpPr>
      <xdr:spPr>
        <a:xfrm>
          <a:off x="4779263" y="3703800"/>
          <a:ext cx="1133475" cy="15240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37</xdr:col>
      <xdr:colOff>38100</xdr:colOff>
      <xdr:row>1</xdr:row>
      <xdr:rowOff>28575</xdr:rowOff>
    </xdr:from>
    <xdr:ext cx="952500" cy="752475"/>
    <xdr:sp macro="" textlink="">
      <xdr:nvSpPr>
        <xdr:cNvPr id="7" name="Shape 4">
          <a:extLst>
            <a:ext uri="{FF2B5EF4-FFF2-40B4-BE49-F238E27FC236}">
              <a16:creationId xmlns:a16="http://schemas.microsoft.com/office/drawing/2014/main" id="{00000000-0008-0000-0500-000007000000}"/>
            </a:ext>
          </a:extLst>
        </xdr:cNvPr>
        <xdr:cNvSpPr/>
      </xdr:nvSpPr>
      <xdr:spPr>
        <a:xfrm rot="10800000" flipH="1">
          <a:off x="4874513" y="3408525"/>
          <a:ext cx="942975" cy="7429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19</xdr:col>
      <xdr:colOff>0</xdr:colOff>
      <xdr:row>1</xdr:row>
      <xdr:rowOff>28575</xdr:rowOff>
    </xdr:from>
    <xdr:ext cx="1085850" cy="161925"/>
    <xdr:sp macro="" textlink="">
      <xdr:nvSpPr>
        <xdr:cNvPr id="8" name="Shape 5">
          <a:extLst>
            <a:ext uri="{FF2B5EF4-FFF2-40B4-BE49-F238E27FC236}">
              <a16:creationId xmlns:a16="http://schemas.microsoft.com/office/drawing/2014/main" id="{00000000-0008-0000-0500-000008000000}"/>
            </a:ext>
          </a:extLst>
        </xdr:cNvPr>
        <xdr:cNvSpPr/>
      </xdr:nvSpPr>
      <xdr:spPr>
        <a:xfrm>
          <a:off x="4807838" y="3703800"/>
          <a:ext cx="1076325" cy="15240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19</xdr:col>
      <xdr:colOff>57150</xdr:colOff>
      <xdr:row>1</xdr:row>
      <xdr:rowOff>28575</xdr:rowOff>
    </xdr:from>
    <xdr:ext cx="952500" cy="752475"/>
    <xdr:sp macro="" textlink="">
      <xdr:nvSpPr>
        <xdr:cNvPr id="9" name="Shape 4">
          <a:extLst>
            <a:ext uri="{FF2B5EF4-FFF2-40B4-BE49-F238E27FC236}">
              <a16:creationId xmlns:a16="http://schemas.microsoft.com/office/drawing/2014/main" id="{00000000-0008-0000-0500-000009000000}"/>
            </a:ext>
          </a:extLst>
        </xdr:cNvPr>
        <xdr:cNvSpPr/>
      </xdr:nvSpPr>
      <xdr:spPr>
        <a:xfrm rot="10800000" flipH="1">
          <a:off x="4874513" y="3408525"/>
          <a:ext cx="942975" cy="7429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xdr:col>
      <xdr:colOff>0</xdr:colOff>
      <xdr:row>1</xdr:row>
      <xdr:rowOff>28575</xdr:rowOff>
    </xdr:from>
    <xdr:ext cx="1085850" cy="161925"/>
    <xdr:sp macro="" textlink="">
      <xdr:nvSpPr>
        <xdr:cNvPr id="10" name="Shape 5">
          <a:extLst>
            <a:ext uri="{FF2B5EF4-FFF2-40B4-BE49-F238E27FC236}">
              <a16:creationId xmlns:a16="http://schemas.microsoft.com/office/drawing/2014/main" id="{00000000-0008-0000-0500-00000A000000}"/>
            </a:ext>
          </a:extLst>
        </xdr:cNvPr>
        <xdr:cNvSpPr/>
      </xdr:nvSpPr>
      <xdr:spPr>
        <a:xfrm>
          <a:off x="4807838" y="3703800"/>
          <a:ext cx="1076325" cy="152400"/>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xdr:col>
      <xdr:colOff>38100</xdr:colOff>
      <xdr:row>1</xdr:row>
      <xdr:rowOff>28575</xdr:rowOff>
    </xdr:from>
    <xdr:ext cx="952500" cy="752475"/>
    <xdr:sp macro="" textlink="">
      <xdr:nvSpPr>
        <xdr:cNvPr id="11" name="Shape 4">
          <a:extLst>
            <a:ext uri="{FF2B5EF4-FFF2-40B4-BE49-F238E27FC236}">
              <a16:creationId xmlns:a16="http://schemas.microsoft.com/office/drawing/2014/main" id="{00000000-0008-0000-0500-00000B000000}"/>
            </a:ext>
          </a:extLst>
        </xdr:cNvPr>
        <xdr:cNvSpPr/>
      </xdr:nvSpPr>
      <xdr:spPr>
        <a:xfrm rot="10800000" flipH="1">
          <a:off x="4874513" y="3408525"/>
          <a:ext cx="942975" cy="742950"/>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2</xdr:col>
      <xdr:colOff>47625</xdr:colOff>
      <xdr:row>1</xdr:row>
      <xdr:rowOff>95250</xdr:rowOff>
    </xdr:from>
    <xdr:ext cx="542925" cy="552450"/>
    <xdr:sp macro="" textlink="">
      <xdr:nvSpPr>
        <xdr:cNvPr id="12" name="Shape 6">
          <a:extLst>
            <a:ext uri="{FF2B5EF4-FFF2-40B4-BE49-F238E27FC236}">
              <a16:creationId xmlns:a16="http://schemas.microsoft.com/office/drawing/2014/main" id="{00000000-0008-0000-0500-00000C000000}"/>
            </a:ext>
          </a:extLst>
        </xdr:cNvPr>
        <xdr:cNvSpPr/>
      </xdr:nvSpPr>
      <xdr:spPr>
        <a:xfrm>
          <a:off x="5079300" y="3508538"/>
          <a:ext cx="533400" cy="542925"/>
        </a:xfrm>
        <a:custGeom>
          <a:avLst/>
          <a:gdLst/>
          <a:ahLst/>
          <a:cxnLst/>
          <a:rect l="l" t="t" r="r" b="b"/>
          <a:pathLst>
            <a:path w="742134" h="791951" extrusionOk="0">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20</xdr:col>
      <xdr:colOff>47625</xdr:colOff>
      <xdr:row>1</xdr:row>
      <xdr:rowOff>76200</xdr:rowOff>
    </xdr:from>
    <xdr:ext cx="628650" cy="571500"/>
    <xdr:grpSp>
      <xdr:nvGrpSpPr>
        <xdr:cNvPr id="13" name="Shape 2">
          <a:extLst>
            <a:ext uri="{FF2B5EF4-FFF2-40B4-BE49-F238E27FC236}">
              <a16:creationId xmlns:a16="http://schemas.microsoft.com/office/drawing/2014/main" id="{00000000-0008-0000-0500-00000D000000}"/>
            </a:ext>
          </a:extLst>
        </xdr:cNvPr>
        <xdr:cNvGrpSpPr/>
      </xdr:nvGrpSpPr>
      <xdr:grpSpPr>
        <a:xfrm>
          <a:off x="11287125" y="161925"/>
          <a:ext cx="628650" cy="571500"/>
          <a:chOff x="5031675" y="3494250"/>
          <a:chExt cx="628650" cy="571500"/>
        </a:xfrm>
      </xdr:grpSpPr>
      <xdr:grpSp>
        <xdr:nvGrpSpPr>
          <xdr:cNvPr id="14" name="Shape 7">
            <a:extLst>
              <a:ext uri="{FF2B5EF4-FFF2-40B4-BE49-F238E27FC236}">
                <a16:creationId xmlns:a16="http://schemas.microsoft.com/office/drawing/2014/main" id="{00000000-0008-0000-0500-00000E000000}"/>
              </a:ext>
            </a:extLst>
          </xdr:cNvPr>
          <xdr:cNvGrpSpPr/>
        </xdr:nvGrpSpPr>
        <xdr:grpSpPr>
          <a:xfrm>
            <a:off x="5031675" y="3494250"/>
            <a:ext cx="628650" cy="571500"/>
            <a:chOff x="5031675" y="3494250"/>
            <a:chExt cx="628650" cy="571500"/>
          </a:xfrm>
        </xdr:grpSpPr>
        <xdr:sp macro="" textlink="">
          <xdr:nvSpPr>
            <xdr:cNvPr id="15" name="Shape 8">
              <a:extLst>
                <a:ext uri="{FF2B5EF4-FFF2-40B4-BE49-F238E27FC236}">
                  <a16:creationId xmlns:a16="http://schemas.microsoft.com/office/drawing/2014/main" id="{00000000-0008-0000-0500-00000F000000}"/>
                </a:ext>
              </a:extLst>
            </xdr:cNvPr>
            <xdr:cNvSpPr/>
          </xdr:nvSpPr>
          <xdr:spPr>
            <a:xfrm>
              <a:off x="5031675" y="3494250"/>
              <a:ext cx="6286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9">
              <a:extLst>
                <a:ext uri="{FF2B5EF4-FFF2-40B4-BE49-F238E27FC236}">
                  <a16:creationId xmlns:a16="http://schemas.microsoft.com/office/drawing/2014/main" id="{00000000-0008-0000-0500-000010000000}"/>
                </a:ext>
              </a:extLst>
            </xdr:cNvPr>
            <xdr:cNvGrpSpPr/>
          </xdr:nvGrpSpPr>
          <xdr:grpSpPr>
            <a:xfrm>
              <a:off x="5031675" y="3494250"/>
              <a:ext cx="628650" cy="571500"/>
              <a:chOff x="5031675" y="3494250"/>
              <a:chExt cx="628650" cy="571500"/>
            </a:xfrm>
          </xdr:grpSpPr>
          <xdr:sp macro="" textlink="">
            <xdr:nvSpPr>
              <xdr:cNvPr id="17" name="Shape 10">
                <a:extLst>
                  <a:ext uri="{FF2B5EF4-FFF2-40B4-BE49-F238E27FC236}">
                    <a16:creationId xmlns:a16="http://schemas.microsoft.com/office/drawing/2014/main" id="{00000000-0008-0000-0500-000011000000}"/>
                  </a:ext>
                </a:extLst>
              </xdr:cNvPr>
              <xdr:cNvSpPr/>
            </xdr:nvSpPr>
            <xdr:spPr>
              <a:xfrm>
                <a:off x="5031675" y="3494250"/>
                <a:ext cx="6286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 name="Shape 11">
                <a:extLst>
                  <a:ext uri="{FF2B5EF4-FFF2-40B4-BE49-F238E27FC236}">
                    <a16:creationId xmlns:a16="http://schemas.microsoft.com/office/drawing/2014/main" id="{00000000-0008-0000-0500-000012000000}"/>
                  </a:ext>
                </a:extLst>
              </xdr:cNvPr>
              <xdr:cNvGrpSpPr/>
            </xdr:nvGrpSpPr>
            <xdr:grpSpPr>
              <a:xfrm>
                <a:off x="5031675" y="3494250"/>
                <a:ext cx="628650" cy="571500"/>
                <a:chOff x="12971636" y="414390"/>
                <a:chExt cx="908730" cy="952395"/>
              </a:xfrm>
            </xdr:grpSpPr>
            <xdr:sp macro="" textlink="">
              <xdr:nvSpPr>
                <xdr:cNvPr id="19" name="Shape 12">
                  <a:extLst>
                    <a:ext uri="{FF2B5EF4-FFF2-40B4-BE49-F238E27FC236}">
                      <a16:creationId xmlns:a16="http://schemas.microsoft.com/office/drawing/2014/main" id="{00000000-0008-0000-0500-000013000000}"/>
                    </a:ext>
                  </a:extLst>
                </xdr:cNvPr>
                <xdr:cNvSpPr/>
              </xdr:nvSpPr>
              <xdr:spPr>
                <a:xfrm>
                  <a:off x="12971636" y="414390"/>
                  <a:ext cx="908725" cy="952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0" name="Shape 13">
                  <a:extLst>
                    <a:ext uri="{FF2B5EF4-FFF2-40B4-BE49-F238E27FC236}">
                      <a16:creationId xmlns:a16="http://schemas.microsoft.com/office/drawing/2014/main" id="{00000000-0008-0000-0500-000014000000}"/>
                    </a:ext>
                  </a:extLst>
                </xdr:cNvPr>
                <xdr:cNvSpPr/>
              </xdr:nvSpPr>
              <xdr:spPr>
                <a:xfrm>
                  <a:off x="13235826" y="414390"/>
                  <a:ext cx="297066" cy="261089"/>
                </a:xfrm>
                <a:custGeom>
                  <a:avLst/>
                  <a:gdLst/>
                  <a:ahLst/>
                  <a:cxnLst/>
                  <a:rect l="l" t="t" r="r" b="b"/>
                  <a:pathLst>
                    <a:path w="297066" h="261089" extrusionOk="0">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1" name="Shape 14">
                  <a:extLst>
                    <a:ext uri="{FF2B5EF4-FFF2-40B4-BE49-F238E27FC236}">
                      <a16:creationId xmlns:a16="http://schemas.microsoft.com/office/drawing/2014/main" id="{00000000-0008-0000-0500-000015000000}"/>
                    </a:ext>
                  </a:extLst>
                </xdr:cNvPr>
                <xdr:cNvSpPr/>
              </xdr:nvSpPr>
              <xdr:spPr>
                <a:xfrm>
                  <a:off x="13483194" y="475600"/>
                  <a:ext cx="133167" cy="199879"/>
                </a:xfrm>
                <a:custGeom>
                  <a:avLst/>
                  <a:gdLst/>
                  <a:ahLst/>
                  <a:cxnLst/>
                  <a:rect l="l" t="t" r="r" b="b"/>
                  <a:pathLst>
                    <a:path w="133167" h="199879" extrusionOk="0">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2" name="Shape 15">
                  <a:extLst>
                    <a:ext uri="{FF2B5EF4-FFF2-40B4-BE49-F238E27FC236}">
                      <a16:creationId xmlns:a16="http://schemas.microsoft.com/office/drawing/2014/main" id="{00000000-0008-0000-0500-000016000000}"/>
                    </a:ext>
                  </a:extLst>
                </xdr:cNvPr>
                <xdr:cNvSpPr/>
              </xdr:nvSpPr>
              <xdr:spPr>
                <a:xfrm>
                  <a:off x="12971636" y="646599"/>
                  <a:ext cx="908730" cy="720186"/>
                </a:xfrm>
                <a:custGeom>
                  <a:avLst/>
                  <a:gdLst/>
                  <a:ahLst/>
                  <a:cxnLst/>
                  <a:rect l="l" t="t" r="r" b="b"/>
                  <a:pathLst>
                    <a:path w="908730" h="720186" extrusionOk="0">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3" name="Shape 16">
                  <a:extLst>
                    <a:ext uri="{FF2B5EF4-FFF2-40B4-BE49-F238E27FC236}">
                      <a16:creationId xmlns:a16="http://schemas.microsoft.com/office/drawing/2014/main" id="{00000000-0008-0000-0500-000017000000}"/>
                    </a:ext>
                  </a:extLst>
                </xdr:cNvPr>
                <xdr:cNvSpPr/>
              </xdr:nvSpPr>
              <xdr:spPr>
                <a:xfrm>
                  <a:off x="13479027" y="864488"/>
                  <a:ext cx="129479" cy="129479"/>
                </a:xfrm>
                <a:custGeom>
                  <a:avLst/>
                  <a:gdLst/>
                  <a:ahLst/>
                  <a:cxnLst/>
                  <a:rect l="l" t="t" r="r" b="b"/>
                  <a:pathLst>
                    <a:path w="129479" h="129479" extrusionOk="0">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4" name="Shape 17">
                  <a:extLst>
                    <a:ext uri="{FF2B5EF4-FFF2-40B4-BE49-F238E27FC236}">
                      <a16:creationId xmlns:a16="http://schemas.microsoft.com/office/drawing/2014/main" id="{00000000-0008-0000-0500-000018000000}"/>
                    </a:ext>
                  </a:extLst>
                </xdr:cNvPr>
                <xdr:cNvSpPr/>
              </xdr:nvSpPr>
              <xdr:spPr>
                <a:xfrm>
                  <a:off x="13323720" y="850050"/>
                  <a:ext cx="284199" cy="143471"/>
                </a:xfrm>
                <a:custGeom>
                  <a:avLst/>
                  <a:gdLst/>
                  <a:ahLst/>
                  <a:cxnLst/>
                  <a:rect l="l" t="t" r="r" b="b"/>
                  <a:pathLst>
                    <a:path w="284199" h="143471" extrusionOk="0">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5" name="Shape 18">
                  <a:extLst>
                    <a:ext uri="{FF2B5EF4-FFF2-40B4-BE49-F238E27FC236}">
                      <a16:creationId xmlns:a16="http://schemas.microsoft.com/office/drawing/2014/main" id="{00000000-0008-0000-0500-000019000000}"/>
                    </a:ext>
                  </a:extLst>
                </xdr:cNvPr>
                <xdr:cNvSpPr/>
              </xdr:nvSpPr>
              <xdr:spPr>
                <a:xfrm>
                  <a:off x="13419392" y="1100073"/>
                  <a:ext cx="101832" cy="171015"/>
                </a:xfrm>
                <a:custGeom>
                  <a:avLst/>
                  <a:gdLst/>
                  <a:ahLst/>
                  <a:cxnLst/>
                  <a:rect l="l" t="t" r="r" b="b"/>
                  <a:pathLst>
                    <a:path w="101832" h="171015" extrusionOk="0">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6" name="Shape 19">
                  <a:extLst>
                    <a:ext uri="{FF2B5EF4-FFF2-40B4-BE49-F238E27FC236}">
                      <a16:creationId xmlns:a16="http://schemas.microsoft.com/office/drawing/2014/main" id="{00000000-0008-0000-0500-00001A000000}"/>
                    </a:ext>
                  </a:extLst>
                </xdr:cNvPr>
                <xdr:cNvSpPr/>
              </xdr:nvSpPr>
              <xdr:spPr>
                <a:xfrm>
                  <a:off x="13419377" y="1026348"/>
                  <a:ext cx="248873" cy="186848"/>
                </a:xfrm>
                <a:custGeom>
                  <a:avLst/>
                  <a:gdLst/>
                  <a:ahLst/>
                  <a:cxnLst/>
                  <a:rect l="l" t="t" r="r" b="b"/>
                  <a:pathLst>
                    <a:path w="248873" h="186848" extrusionOk="0">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7" name="Shape 20">
                  <a:extLst>
                    <a:ext uri="{FF2B5EF4-FFF2-40B4-BE49-F238E27FC236}">
                      <a16:creationId xmlns:a16="http://schemas.microsoft.com/office/drawing/2014/main" id="{00000000-0008-0000-0500-00001B000000}"/>
                    </a:ext>
                  </a:extLst>
                </xdr:cNvPr>
                <xdr:cNvSpPr/>
              </xdr:nvSpPr>
              <xdr:spPr>
                <a:xfrm>
                  <a:off x="13184194" y="946889"/>
                  <a:ext cx="169494" cy="109743"/>
                </a:xfrm>
                <a:custGeom>
                  <a:avLst/>
                  <a:gdLst/>
                  <a:ahLst/>
                  <a:cxnLst/>
                  <a:rect l="l" t="t" r="r" b="b"/>
                  <a:pathLst>
                    <a:path w="169494" h="109743" extrusionOk="0">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8" name="Shape 21">
                  <a:extLst>
                    <a:ext uri="{FF2B5EF4-FFF2-40B4-BE49-F238E27FC236}">
                      <a16:creationId xmlns:a16="http://schemas.microsoft.com/office/drawing/2014/main" id="{00000000-0008-0000-0500-00001C000000}"/>
                    </a:ext>
                  </a:extLst>
                </xdr:cNvPr>
                <xdr:cNvSpPr/>
              </xdr:nvSpPr>
              <xdr:spPr>
                <a:xfrm>
                  <a:off x="13235030" y="946934"/>
                  <a:ext cx="162459" cy="269540"/>
                </a:xfrm>
                <a:custGeom>
                  <a:avLst/>
                  <a:gdLst/>
                  <a:ahLst/>
                  <a:cxnLst/>
                  <a:rect l="l" t="t" r="r" b="b"/>
                  <a:pathLst>
                    <a:path w="162459" h="269540" extrusionOk="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grpSp>
        </xdr:grpSp>
      </xdr:grpSp>
    </xdr:grpSp>
    <xdr:clientData fLocksWithSheet="0"/>
  </xdr:oneCellAnchor>
  <xdr:oneCellAnchor>
    <xdr:from>
      <xdr:col>74</xdr:col>
      <xdr:colOff>0</xdr:colOff>
      <xdr:row>1</xdr:row>
      <xdr:rowOff>85725</xdr:rowOff>
    </xdr:from>
    <xdr:ext cx="695325" cy="571500"/>
    <xdr:sp macro="" textlink="">
      <xdr:nvSpPr>
        <xdr:cNvPr id="29" name="Shape 22">
          <a:extLst>
            <a:ext uri="{FF2B5EF4-FFF2-40B4-BE49-F238E27FC236}">
              <a16:creationId xmlns:a16="http://schemas.microsoft.com/office/drawing/2014/main" id="{00000000-0008-0000-0500-00001D000000}"/>
            </a:ext>
          </a:extLst>
        </xdr:cNvPr>
        <xdr:cNvSpPr/>
      </xdr:nvSpPr>
      <xdr:spPr>
        <a:xfrm>
          <a:off x="5003100" y="3499013"/>
          <a:ext cx="685800" cy="561975"/>
        </a:xfrm>
        <a:custGeom>
          <a:avLst/>
          <a:gdLst/>
          <a:ahLst/>
          <a:cxnLst/>
          <a:rect l="l" t="t" r="r" b="b"/>
          <a:pathLst>
            <a:path w="811015" h="738387" extrusionOk="0">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38</xdr:col>
      <xdr:colOff>85725</xdr:colOff>
      <xdr:row>1</xdr:row>
      <xdr:rowOff>104775</xdr:rowOff>
    </xdr:from>
    <xdr:ext cx="600075" cy="523875"/>
    <xdr:sp macro="" textlink="">
      <xdr:nvSpPr>
        <xdr:cNvPr id="30" name="Shape 23">
          <a:extLst>
            <a:ext uri="{FF2B5EF4-FFF2-40B4-BE49-F238E27FC236}">
              <a16:creationId xmlns:a16="http://schemas.microsoft.com/office/drawing/2014/main" id="{00000000-0008-0000-0500-00001E000000}"/>
            </a:ext>
          </a:extLst>
        </xdr:cNvPr>
        <xdr:cNvSpPr/>
      </xdr:nvSpPr>
      <xdr:spPr>
        <a:xfrm>
          <a:off x="5050725" y="3522825"/>
          <a:ext cx="590550" cy="514350"/>
        </a:xfrm>
        <a:custGeom>
          <a:avLst/>
          <a:gdLst/>
          <a:ahLst/>
          <a:cxnLst/>
          <a:rect l="l" t="t" r="r" b="b"/>
          <a:pathLst>
            <a:path w="885864" h="879979" extrusionOk="0">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74</xdr:col>
      <xdr:colOff>133350</xdr:colOff>
      <xdr:row>21</xdr:row>
      <xdr:rowOff>76200</xdr:rowOff>
    </xdr:from>
    <xdr:ext cx="952500" cy="885825"/>
    <xdr:sp macro="" textlink="">
      <xdr:nvSpPr>
        <xdr:cNvPr id="31" name="Shape 24">
          <a:extLst>
            <a:ext uri="{FF2B5EF4-FFF2-40B4-BE49-F238E27FC236}">
              <a16:creationId xmlns:a16="http://schemas.microsoft.com/office/drawing/2014/main" id="{00000000-0008-0000-0500-00001F000000}"/>
            </a:ext>
          </a:extLst>
        </xdr:cNvPr>
        <xdr:cNvSpPr/>
      </xdr:nvSpPr>
      <xdr:spPr>
        <a:xfrm>
          <a:off x="4874513" y="3341850"/>
          <a:ext cx="942975" cy="876300"/>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56</xdr:col>
      <xdr:colOff>57150</xdr:colOff>
      <xdr:row>1</xdr:row>
      <xdr:rowOff>104775</xdr:rowOff>
    </xdr:from>
    <xdr:ext cx="657225" cy="542925"/>
    <xdr:sp macro="" textlink="">
      <xdr:nvSpPr>
        <xdr:cNvPr id="32" name="Shape 25">
          <a:extLst>
            <a:ext uri="{FF2B5EF4-FFF2-40B4-BE49-F238E27FC236}">
              <a16:creationId xmlns:a16="http://schemas.microsoft.com/office/drawing/2014/main" id="{00000000-0008-0000-0500-000020000000}"/>
            </a:ext>
          </a:extLst>
        </xdr:cNvPr>
        <xdr:cNvSpPr/>
      </xdr:nvSpPr>
      <xdr:spPr>
        <a:xfrm>
          <a:off x="5022150" y="3513300"/>
          <a:ext cx="647700" cy="533400"/>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labour.go.ke/sites/default/files/2023-05/Minimum%20Wage%20Gazette%20Notice%202022.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wp-content/uploads/2018/05/Tiruppur-Living-Wage-Report-1.pdf"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living-wage-benchmarks/ghana/" TargetMode="External"/><Relationship Id="rId5" Type="http://schemas.openxmlformats.org/officeDocument/2006/relationships/hyperlink" Target="https://databank.worldbank.org/source/world-development-indicators/Series/PA.NUS.PPP" TargetMode="External"/><Relationship Id="rId4" Type="http://schemas.openxmlformats.org/officeDocument/2006/relationships/hyperlink" Target="https://www.centralbank.go.ke/inflation-rates/"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2.5703125" defaultRowHeight="15" customHeight="1"/>
  <cols>
    <col min="1" max="1" width="8.85546875" customWidth="1"/>
    <col min="2" max="2" width="35.42578125" customWidth="1"/>
    <col min="3" max="3" width="90.5703125" customWidth="1"/>
    <col min="4" max="26" width="8.85546875" customWidth="1"/>
  </cols>
  <sheetData>
    <row r="1" spans="1:26">
      <c r="A1" s="1"/>
      <c r="B1" s="2"/>
      <c r="C1" s="2"/>
      <c r="D1" s="2"/>
      <c r="E1" s="1"/>
      <c r="F1" s="1"/>
      <c r="G1" s="1"/>
      <c r="H1" s="1"/>
      <c r="I1" s="1"/>
      <c r="J1" s="1"/>
      <c r="K1" s="1"/>
      <c r="L1" s="1"/>
      <c r="M1" s="1"/>
      <c r="N1" s="1"/>
      <c r="O1" s="1"/>
      <c r="P1" s="1"/>
      <c r="Q1" s="1"/>
      <c r="R1" s="1"/>
      <c r="S1" s="1"/>
      <c r="T1" s="1"/>
      <c r="U1" s="1"/>
      <c r="V1" s="1"/>
      <c r="W1" s="1"/>
      <c r="X1" s="1"/>
      <c r="Y1" s="1"/>
      <c r="Z1" s="1"/>
    </row>
    <row r="2" spans="1:26">
      <c r="A2" s="1"/>
      <c r="B2" s="3" t="s">
        <v>0</v>
      </c>
      <c r="C2" s="2"/>
      <c r="D2" s="2"/>
      <c r="E2" s="1"/>
      <c r="F2" s="1"/>
      <c r="G2" s="1"/>
      <c r="H2" s="1"/>
      <c r="I2" s="1"/>
      <c r="J2" s="1"/>
      <c r="K2" s="1"/>
      <c r="L2" s="1"/>
      <c r="M2" s="1"/>
      <c r="N2" s="1"/>
      <c r="O2" s="1"/>
      <c r="P2" s="1"/>
      <c r="Q2" s="1"/>
      <c r="R2" s="1"/>
      <c r="S2" s="1"/>
      <c r="T2" s="1"/>
      <c r="U2" s="1"/>
      <c r="V2" s="1"/>
      <c r="W2" s="1"/>
      <c r="X2" s="1"/>
      <c r="Y2" s="1"/>
      <c r="Z2" s="1"/>
    </row>
    <row r="3" spans="1:26">
      <c r="A3" s="1"/>
      <c r="B3" s="4" t="s">
        <v>1</v>
      </c>
      <c r="C3" s="77" t="s">
        <v>2</v>
      </c>
      <c r="D3" s="2"/>
      <c r="E3" s="1"/>
      <c r="F3" s="1"/>
      <c r="G3" s="1"/>
      <c r="H3" s="1"/>
      <c r="I3" s="1"/>
      <c r="J3" s="1"/>
      <c r="K3" s="1"/>
      <c r="L3" s="1"/>
      <c r="M3" s="1"/>
      <c r="N3" s="1"/>
      <c r="O3" s="1"/>
      <c r="P3" s="1"/>
      <c r="Q3" s="1"/>
      <c r="R3" s="1"/>
      <c r="S3" s="1"/>
      <c r="T3" s="1"/>
      <c r="U3" s="1"/>
      <c r="V3" s="1"/>
      <c r="W3" s="1"/>
      <c r="X3" s="1"/>
      <c r="Y3" s="1"/>
      <c r="Z3" s="1"/>
    </row>
    <row r="4" spans="1:26">
      <c r="A4" s="1"/>
      <c r="B4" s="178" t="s">
        <v>3</v>
      </c>
      <c r="C4" s="78" t="s">
        <v>4</v>
      </c>
      <c r="D4" s="2"/>
      <c r="E4" s="1"/>
      <c r="F4" s="1"/>
      <c r="G4" s="1"/>
      <c r="H4" s="1"/>
      <c r="I4" s="1"/>
      <c r="J4" s="1"/>
      <c r="K4" s="1"/>
      <c r="L4" s="1"/>
      <c r="M4" s="1"/>
      <c r="N4" s="1"/>
      <c r="O4" s="1"/>
      <c r="P4" s="1"/>
      <c r="Q4" s="1"/>
      <c r="R4" s="1"/>
      <c r="S4" s="1"/>
      <c r="T4" s="1"/>
      <c r="U4" s="1"/>
      <c r="V4" s="1"/>
      <c r="W4" s="1"/>
      <c r="X4" s="1"/>
      <c r="Y4" s="1"/>
      <c r="Z4" s="1"/>
    </row>
    <row r="5" spans="1:26">
      <c r="A5" s="1"/>
      <c r="B5" s="225"/>
      <c r="C5" s="78" t="s">
        <v>5</v>
      </c>
      <c r="D5" s="2"/>
      <c r="E5" s="1"/>
      <c r="F5" s="1"/>
      <c r="G5" s="1"/>
      <c r="H5" s="1"/>
      <c r="I5" s="1"/>
      <c r="J5" s="1"/>
      <c r="K5" s="1"/>
      <c r="L5" s="1"/>
      <c r="M5" s="1"/>
      <c r="N5" s="1"/>
      <c r="O5" s="1"/>
      <c r="P5" s="1"/>
      <c r="Q5" s="1"/>
      <c r="R5" s="1"/>
      <c r="S5" s="1"/>
      <c r="T5" s="1"/>
      <c r="U5" s="1"/>
      <c r="V5" s="1"/>
      <c r="W5" s="1"/>
      <c r="X5" s="1"/>
      <c r="Y5" s="1"/>
      <c r="Z5" s="1"/>
    </row>
    <row r="6" spans="1:26">
      <c r="A6" s="1"/>
      <c r="B6" s="225"/>
      <c r="C6" s="78" t="s">
        <v>6</v>
      </c>
      <c r="D6" s="2"/>
      <c r="E6" s="1"/>
      <c r="F6" s="1"/>
      <c r="G6" s="1"/>
      <c r="H6" s="1"/>
      <c r="I6" s="1"/>
      <c r="J6" s="1"/>
      <c r="K6" s="1"/>
      <c r="L6" s="1"/>
      <c r="M6" s="1"/>
      <c r="N6" s="1"/>
      <c r="O6" s="1"/>
      <c r="P6" s="1"/>
      <c r="Q6" s="1"/>
      <c r="R6" s="1"/>
      <c r="S6" s="1"/>
      <c r="T6" s="1"/>
      <c r="U6" s="1"/>
      <c r="V6" s="1"/>
      <c r="W6" s="1"/>
      <c r="X6" s="1"/>
      <c r="Y6" s="1"/>
      <c r="Z6" s="1"/>
    </row>
    <row r="7" spans="1:26">
      <c r="A7" s="1"/>
      <c r="B7" s="225"/>
      <c r="C7" s="78" t="s">
        <v>7</v>
      </c>
      <c r="D7" s="2"/>
      <c r="E7" s="1"/>
      <c r="F7" s="1"/>
      <c r="G7" s="1"/>
      <c r="H7" s="1"/>
      <c r="I7" s="1"/>
      <c r="J7" s="1"/>
      <c r="K7" s="1"/>
      <c r="L7" s="1"/>
      <c r="M7" s="1"/>
      <c r="N7" s="1"/>
      <c r="O7" s="1"/>
      <c r="P7" s="1"/>
      <c r="Q7" s="1"/>
      <c r="R7" s="1"/>
      <c r="S7" s="1"/>
      <c r="T7" s="1"/>
      <c r="U7" s="1"/>
      <c r="V7" s="1"/>
      <c r="W7" s="1"/>
      <c r="X7" s="1"/>
      <c r="Y7" s="1"/>
      <c r="Z7" s="1"/>
    </row>
    <row r="8" spans="1:26">
      <c r="A8" s="1"/>
      <c r="B8" s="226"/>
      <c r="C8" s="78" t="s">
        <v>8</v>
      </c>
      <c r="D8" s="2"/>
      <c r="E8" s="1"/>
      <c r="F8" s="1"/>
      <c r="G8" s="1"/>
      <c r="H8" s="1"/>
      <c r="I8" s="1"/>
      <c r="J8" s="1"/>
      <c r="K8" s="1"/>
      <c r="L8" s="1"/>
      <c r="M8" s="1"/>
      <c r="N8" s="1"/>
      <c r="O8" s="1"/>
      <c r="P8" s="1"/>
      <c r="Q8" s="1"/>
      <c r="R8" s="1"/>
      <c r="S8" s="1"/>
      <c r="T8" s="1"/>
      <c r="U8" s="1"/>
      <c r="V8" s="1"/>
      <c r="W8" s="1"/>
      <c r="X8" s="1"/>
      <c r="Y8" s="1"/>
      <c r="Z8" s="1"/>
    </row>
    <row r="9" spans="1:26" ht="216" customHeight="1">
      <c r="A9" s="5"/>
      <c r="B9" s="4" t="s">
        <v>9</v>
      </c>
      <c r="C9" s="79" t="s">
        <v>10</v>
      </c>
      <c r="D9" s="2"/>
      <c r="E9" s="1"/>
      <c r="F9" s="1"/>
      <c r="G9" s="1"/>
      <c r="H9" s="1"/>
      <c r="I9" s="1"/>
      <c r="J9" s="1"/>
      <c r="K9" s="1"/>
      <c r="L9" s="1"/>
      <c r="M9" s="1"/>
      <c r="N9" s="1"/>
      <c r="O9" s="1"/>
      <c r="P9" s="1"/>
      <c r="Q9" s="1"/>
      <c r="R9" s="1"/>
      <c r="S9" s="1"/>
      <c r="T9" s="1"/>
      <c r="U9" s="1"/>
      <c r="V9" s="1"/>
      <c r="W9" s="1"/>
      <c r="X9" s="1"/>
      <c r="Y9" s="1"/>
      <c r="Z9" s="1"/>
    </row>
    <row r="10" spans="1:26" ht="132" customHeight="1">
      <c r="A10" s="1"/>
      <c r="B10" s="4" t="s">
        <v>11</v>
      </c>
      <c r="C10" s="79" t="s">
        <v>12</v>
      </c>
      <c r="D10" s="2"/>
      <c r="E10" s="1"/>
      <c r="F10" s="1"/>
      <c r="G10" s="1"/>
      <c r="H10" s="1"/>
      <c r="I10" s="1"/>
      <c r="J10" s="1"/>
      <c r="K10" s="1"/>
      <c r="L10" s="1"/>
      <c r="M10" s="1"/>
      <c r="N10" s="1"/>
      <c r="O10" s="1"/>
      <c r="P10" s="1"/>
      <c r="Q10" s="1"/>
      <c r="R10" s="1"/>
      <c r="S10" s="1"/>
      <c r="T10" s="1"/>
      <c r="U10" s="1"/>
      <c r="V10" s="1"/>
      <c r="W10" s="1"/>
      <c r="X10" s="1"/>
      <c r="Y10" s="1"/>
      <c r="Z10" s="1"/>
    </row>
    <row r="11" spans="1:26" ht="25.5" customHeight="1">
      <c r="A11" s="1"/>
      <c r="B11" s="1"/>
      <c r="C11" s="1"/>
      <c r="D11" s="2"/>
      <c r="E11" s="1"/>
      <c r="F11" s="1"/>
      <c r="G11" s="1"/>
      <c r="H11" s="1"/>
      <c r="I11" s="1"/>
      <c r="J11" s="1"/>
      <c r="K11" s="1"/>
      <c r="L11" s="1"/>
      <c r="M11" s="1"/>
      <c r="N11" s="1"/>
      <c r="O11" s="1"/>
      <c r="P11" s="1"/>
      <c r="Q11" s="1"/>
      <c r="R11" s="1"/>
      <c r="S11" s="1"/>
      <c r="T11" s="1"/>
      <c r="U11" s="1"/>
      <c r="V11" s="1"/>
      <c r="W11" s="1"/>
      <c r="X11" s="1"/>
      <c r="Y11" s="1"/>
      <c r="Z11" s="1"/>
    </row>
    <row r="12" spans="1:26" ht="20.25" customHeight="1">
      <c r="A12" s="1"/>
      <c r="B12" s="3" t="s">
        <v>13</v>
      </c>
      <c r="C12" s="1"/>
      <c r="D12" s="2"/>
      <c r="E12" s="1"/>
      <c r="F12" s="1"/>
      <c r="G12" s="1"/>
      <c r="H12" s="1"/>
      <c r="I12" s="1"/>
      <c r="J12" s="1"/>
      <c r="K12" s="1"/>
      <c r="L12" s="1"/>
      <c r="M12" s="1"/>
      <c r="N12" s="1"/>
      <c r="O12" s="1"/>
      <c r="P12" s="1"/>
      <c r="Q12" s="1"/>
      <c r="R12" s="1"/>
      <c r="S12" s="1"/>
      <c r="T12" s="1"/>
      <c r="U12" s="1"/>
      <c r="V12" s="1"/>
      <c r="W12" s="1"/>
      <c r="X12" s="1"/>
      <c r="Y12" s="1"/>
      <c r="Z12" s="1"/>
    </row>
    <row r="13" spans="1:26" ht="41.25" customHeight="1">
      <c r="A13" s="1"/>
      <c r="B13" s="4" t="s">
        <v>14</v>
      </c>
      <c r="C13" s="6" t="s">
        <v>15</v>
      </c>
      <c r="D13" s="1"/>
      <c r="E13" s="1"/>
      <c r="F13" s="1"/>
      <c r="G13" s="1"/>
      <c r="H13" s="1"/>
      <c r="I13" s="1"/>
      <c r="J13" s="1"/>
      <c r="K13" s="1"/>
      <c r="L13" s="1"/>
      <c r="M13" s="1"/>
      <c r="N13" s="1"/>
      <c r="O13" s="1"/>
      <c r="P13" s="1"/>
      <c r="Q13" s="1"/>
      <c r="R13" s="1"/>
      <c r="S13" s="1"/>
      <c r="T13" s="1"/>
      <c r="U13" s="1"/>
      <c r="V13" s="1"/>
      <c r="W13" s="1"/>
      <c r="X13" s="1"/>
      <c r="Y13" s="1"/>
      <c r="Z13" s="1"/>
    </row>
    <row r="14" spans="1:26" ht="53.25" customHeight="1">
      <c r="A14" s="1"/>
      <c r="B14" s="4" t="s">
        <v>16</v>
      </c>
      <c r="C14" s="6" t="s">
        <v>17</v>
      </c>
      <c r="D14" s="1"/>
      <c r="E14" s="1"/>
      <c r="F14" s="1"/>
      <c r="G14" s="1"/>
      <c r="H14" s="1"/>
      <c r="I14" s="1"/>
      <c r="J14" s="1"/>
      <c r="K14" s="1"/>
      <c r="L14" s="1"/>
      <c r="M14" s="1"/>
      <c r="N14" s="1"/>
      <c r="O14" s="1"/>
      <c r="P14" s="1"/>
      <c r="Q14" s="1"/>
      <c r="R14" s="1"/>
      <c r="S14" s="1"/>
      <c r="T14" s="1"/>
      <c r="U14" s="1"/>
      <c r="V14" s="1"/>
      <c r="W14" s="1"/>
      <c r="X14" s="1"/>
      <c r="Y14" s="1"/>
      <c r="Z14" s="1"/>
    </row>
    <row r="15" spans="1:26" ht="39" customHeight="1">
      <c r="A15" s="1"/>
      <c r="B15" s="4" t="s">
        <v>18</v>
      </c>
      <c r="C15" s="6" t="s">
        <v>19</v>
      </c>
      <c r="D15" s="1"/>
      <c r="E15" s="1"/>
      <c r="F15" s="1"/>
      <c r="G15" s="1"/>
      <c r="H15" s="1"/>
      <c r="I15" s="1"/>
      <c r="J15" s="1"/>
      <c r="K15" s="1"/>
      <c r="L15" s="1"/>
      <c r="M15" s="1"/>
      <c r="N15" s="1"/>
      <c r="O15" s="1"/>
      <c r="P15" s="1"/>
      <c r="Q15" s="1"/>
      <c r="R15" s="1"/>
      <c r="S15" s="1"/>
      <c r="T15" s="1"/>
      <c r="U15" s="1"/>
      <c r="V15" s="1"/>
      <c r="W15" s="1"/>
      <c r="X15" s="1"/>
      <c r="Y15" s="1"/>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4:B8"/>
  </mergeCells>
  <hyperlinks>
    <hyperlink ref="C4" location="'1) A - Building a baseline'!A1" display="1) A - Building a Baseline" xr:uid="{00000000-0004-0000-0000-000000000000}"/>
    <hyperlink ref="C5" location="'2) Final Data'!A1" display="2) Final Data " xr:uid="{00000000-0004-0000-0000-000001000000}"/>
    <hyperlink ref="C6" location="'3) Healthy Diets (B1)'!A1" display="3) Healthy Diets (B1)" xr:uid="{00000000-0004-0000-0000-000002000000}"/>
    <hyperlink ref="C7" location="'4) Household Size and FTWE'!A1" display="4) Household Size and Full-Time Worker Equivalent" xr:uid="{00000000-0004-0000-0000-000003000000}"/>
    <hyperlink ref="C8" location="'5) Dashboard'!A1" display="5) Dashboard with summary of data input in 2) Final data" xr:uid="{00000000-0004-0000-00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000"/>
  <sheetViews>
    <sheetView showGridLines="0" workbookViewId="0"/>
  </sheetViews>
  <sheetFormatPr defaultColWidth="12.5703125" defaultRowHeight="15" customHeight="1"/>
  <cols>
    <col min="1" max="1" width="34.42578125" customWidth="1"/>
    <col min="2" max="2" width="82.5703125" customWidth="1"/>
    <col min="3" max="45" width="24.5703125" customWidth="1"/>
  </cols>
  <sheetData>
    <row r="1" spans="1:45" ht="18.75" customHeight="1">
      <c r="A1" s="80"/>
      <c r="B1" s="80"/>
      <c r="C1" s="80"/>
      <c r="D1" s="80"/>
      <c r="E1" s="80"/>
      <c r="F1" s="80"/>
      <c r="G1" s="80"/>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ht="18.75" customHeight="1">
      <c r="A2" s="181" t="s">
        <v>20</v>
      </c>
      <c r="B2" s="227"/>
      <c r="C2" s="227"/>
      <c r="D2" s="227"/>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row>
    <row r="3" spans="1:45" ht="18.75" customHeight="1">
      <c r="A3" s="227"/>
      <c r="B3" s="228"/>
      <c r="C3" s="228"/>
      <c r="D3" s="228"/>
      <c r="E3" s="7"/>
      <c r="F3" s="7"/>
      <c r="G3" s="7"/>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row>
    <row r="4" spans="1:45" ht="18.75" customHeight="1">
      <c r="A4" s="227"/>
      <c r="B4" s="228"/>
      <c r="C4" s="228"/>
      <c r="D4" s="228"/>
      <c r="E4" s="7"/>
      <c r="F4" s="7"/>
      <c r="G4" s="7"/>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row>
    <row r="5" spans="1:45" ht="18.75" customHeight="1">
      <c r="A5" s="227"/>
      <c r="B5" s="228"/>
      <c r="C5" s="228"/>
      <c r="D5" s="228"/>
      <c r="E5" s="7"/>
      <c r="F5" s="7"/>
      <c r="G5" s="7"/>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row>
    <row r="6" spans="1:45" ht="18.75" customHeight="1">
      <c r="A6" s="227"/>
      <c r="B6" s="228"/>
      <c r="C6" s="228"/>
      <c r="D6" s="228"/>
      <c r="E6" s="7"/>
      <c r="F6" s="7"/>
      <c r="G6" s="7"/>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row>
    <row r="7" spans="1:45" ht="18.75" customHeight="1">
      <c r="A7" s="227"/>
      <c r="B7" s="228"/>
      <c r="C7" s="228"/>
      <c r="D7" s="228"/>
      <c r="E7" s="7"/>
      <c r="F7" s="7"/>
      <c r="G7" s="7"/>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row>
    <row r="8" spans="1:45">
      <c r="A8" s="227"/>
      <c r="B8" s="228"/>
      <c r="C8" s="228"/>
      <c r="D8" s="228"/>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row>
    <row r="9" spans="1:45" ht="36" customHeight="1">
      <c r="A9" s="8" t="s">
        <v>21</v>
      </c>
      <c r="B9" s="9"/>
      <c r="C9" s="9" t="s">
        <v>22</v>
      </c>
      <c r="D9" s="9" t="s">
        <v>23</v>
      </c>
      <c r="E9" s="9" t="s">
        <v>24</v>
      </c>
      <c r="F9" s="9" t="s">
        <v>25</v>
      </c>
      <c r="G9" s="9" t="s">
        <v>26</v>
      </c>
      <c r="H9" s="9" t="s">
        <v>27</v>
      </c>
      <c r="I9" s="9" t="s">
        <v>28</v>
      </c>
      <c r="J9" s="9" t="s">
        <v>29</v>
      </c>
      <c r="K9" s="9" t="s">
        <v>30</v>
      </c>
      <c r="L9" s="9" t="s">
        <v>31</v>
      </c>
      <c r="M9" s="9" t="s">
        <v>32</v>
      </c>
      <c r="N9" s="9" t="s">
        <v>33</v>
      </c>
      <c r="O9" s="9" t="s">
        <v>34</v>
      </c>
      <c r="P9" s="9" t="s">
        <v>35</v>
      </c>
      <c r="Q9" s="9" t="s">
        <v>36</v>
      </c>
      <c r="R9" s="9" t="s">
        <v>37</v>
      </c>
      <c r="S9" s="9" t="s">
        <v>38</v>
      </c>
      <c r="T9" s="9" t="s">
        <v>39</v>
      </c>
      <c r="U9" s="9" t="s">
        <v>40</v>
      </c>
      <c r="V9" s="9" t="s">
        <v>41</v>
      </c>
      <c r="W9" s="9" t="s">
        <v>42</v>
      </c>
      <c r="X9" s="9" t="s">
        <v>43</v>
      </c>
      <c r="Y9" s="9" t="s">
        <v>44</v>
      </c>
      <c r="Z9" s="9" t="s">
        <v>45</v>
      </c>
      <c r="AA9" s="9" t="s">
        <v>46</v>
      </c>
      <c r="AB9" s="9" t="s">
        <v>47</v>
      </c>
      <c r="AC9" s="9" t="s">
        <v>48</v>
      </c>
      <c r="AD9" s="9" t="s">
        <v>49</v>
      </c>
      <c r="AE9" s="9" t="s">
        <v>50</v>
      </c>
      <c r="AF9" s="9" t="s">
        <v>51</v>
      </c>
      <c r="AG9" s="9" t="s">
        <v>52</v>
      </c>
      <c r="AH9" s="9" t="s">
        <v>53</v>
      </c>
      <c r="AI9" s="9" t="s">
        <v>54</v>
      </c>
      <c r="AJ9" s="9" t="s">
        <v>55</v>
      </c>
      <c r="AK9" s="9" t="s">
        <v>56</v>
      </c>
      <c r="AL9" s="9" t="s">
        <v>57</v>
      </c>
      <c r="AM9" s="9" t="s">
        <v>58</v>
      </c>
      <c r="AN9" s="9" t="s">
        <v>59</v>
      </c>
      <c r="AO9" s="9" t="s">
        <v>60</v>
      </c>
      <c r="AP9" s="9" t="s">
        <v>61</v>
      </c>
      <c r="AQ9" s="10" t="s">
        <v>62</v>
      </c>
      <c r="AR9" s="10" t="s">
        <v>63</v>
      </c>
      <c r="AS9" s="10" t="s">
        <v>64</v>
      </c>
    </row>
    <row r="10" spans="1:45" ht="27" customHeight="1">
      <c r="A10" s="182" t="s">
        <v>65</v>
      </c>
      <c r="B10" s="11" t="s">
        <v>66</v>
      </c>
      <c r="C10" s="11" t="s">
        <v>67</v>
      </c>
      <c r="D10" s="11" t="s">
        <v>67</v>
      </c>
      <c r="E10" s="11" t="s">
        <v>67</v>
      </c>
      <c r="F10" s="11" t="s">
        <v>67</v>
      </c>
      <c r="G10" s="11" t="s">
        <v>67</v>
      </c>
      <c r="H10" s="11" t="s">
        <v>68</v>
      </c>
      <c r="I10" s="11" t="s">
        <v>68</v>
      </c>
      <c r="J10" s="11" t="s">
        <v>68</v>
      </c>
      <c r="K10" s="11" t="s">
        <v>68</v>
      </c>
      <c r="L10" s="11" t="s">
        <v>68</v>
      </c>
      <c r="M10" s="11" t="s">
        <v>67</v>
      </c>
      <c r="N10" s="11" t="s">
        <v>67</v>
      </c>
      <c r="O10" s="11" t="s">
        <v>68</v>
      </c>
      <c r="P10" s="11" t="s">
        <v>68</v>
      </c>
      <c r="Q10" s="11" t="s">
        <v>67</v>
      </c>
      <c r="R10" s="11" t="s">
        <v>67</v>
      </c>
      <c r="S10" s="11" t="s">
        <v>67</v>
      </c>
      <c r="T10" s="11" t="s">
        <v>67</v>
      </c>
      <c r="U10" s="11" t="s">
        <v>67</v>
      </c>
      <c r="V10" s="11" t="s">
        <v>68</v>
      </c>
      <c r="W10" s="11" t="s">
        <v>68</v>
      </c>
      <c r="X10" s="11" t="s">
        <v>68</v>
      </c>
      <c r="Y10" s="11" t="s">
        <v>67</v>
      </c>
      <c r="Z10" s="11" t="s">
        <v>68</v>
      </c>
      <c r="AA10" s="11" t="s">
        <v>68</v>
      </c>
      <c r="AB10" s="11" t="s">
        <v>68</v>
      </c>
      <c r="AC10" s="11" t="s">
        <v>68</v>
      </c>
      <c r="AD10" s="11" t="s">
        <v>67</v>
      </c>
      <c r="AE10" s="11" t="s">
        <v>68</v>
      </c>
      <c r="AF10" s="11" t="s">
        <v>68</v>
      </c>
      <c r="AG10" s="11" t="s">
        <v>68</v>
      </c>
      <c r="AH10" s="11" t="s">
        <v>68</v>
      </c>
      <c r="AI10" s="11" t="s">
        <v>68</v>
      </c>
      <c r="AJ10" s="11" t="s">
        <v>68</v>
      </c>
      <c r="AK10" s="11" t="s">
        <v>68</v>
      </c>
      <c r="AL10" s="11" t="s">
        <v>68</v>
      </c>
      <c r="AM10" s="11" t="s">
        <v>68</v>
      </c>
      <c r="AN10" s="11" t="s">
        <v>67</v>
      </c>
      <c r="AO10" s="11" t="s">
        <v>67</v>
      </c>
      <c r="AP10" s="11" t="s">
        <v>67</v>
      </c>
      <c r="AQ10" s="11" t="s">
        <v>67</v>
      </c>
      <c r="AR10" s="11" t="s">
        <v>68</v>
      </c>
      <c r="AS10" s="11"/>
    </row>
    <row r="11" spans="1:45" ht="27" customHeight="1">
      <c r="A11" s="229"/>
      <c r="B11" s="11" t="s">
        <v>69</v>
      </c>
      <c r="C11" s="11">
        <v>42</v>
      </c>
      <c r="D11" s="11">
        <v>35</v>
      </c>
      <c r="E11" s="11">
        <v>34</v>
      </c>
      <c r="F11" s="11">
        <v>34</v>
      </c>
      <c r="G11" s="11">
        <v>33</v>
      </c>
      <c r="H11" s="11">
        <v>23</v>
      </c>
      <c r="I11" s="11">
        <v>21</v>
      </c>
      <c r="J11" s="11">
        <v>23</v>
      </c>
      <c r="K11" s="11">
        <v>26</v>
      </c>
      <c r="L11" s="11">
        <v>23</v>
      </c>
      <c r="M11" s="11">
        <v>53</v>
      </c>
      <c r="N11" s="11">
        <v>38</v>
      </c>
      <c r="O11" s="11">
        <v>29</v>
      </c>
      <c r="P11" s="11">
        <v>27</v>
      </c>
      <c r="Q11" s="11">
        <v>52</v>
      </c>
      <c r="R11" s="11">
        <v>49</v>
      </c>
      <c r="S11" s="11">
        <v>23</v>
      </c>
      <c r="T11" s="11">
        <v>41</v>
      </c>
      <c r="U11" s="11">
        <v>43</v>
      </c>
      <c r="V11" s="11">
        <v>25</v>
      </c>
      <c r="W11" s="11">
        <v>29</v>
      </c>
      <c r="X11" s="11">
        <v>24</v>
      </c>
      <c r="Y11" s="11">
        <v>30</v>
      </c>
      <c r="Z11" s="11">
        <v>30</v>
      </c>
      <c r="AA11" s="11">
        <v>28</v>
      </c>
      <c r="AB11" s="11">
        <v>29</v>
      </c>
      <c r="AC11" s="11">
        <v>32</v>
      </c>
      <c r="AD11" s="11">
        <v>27</v>
      </c>
      <c r="AE11" s="11">
        <v>30</v>
      </c>
      <c r="AF11" s="11">
        <v>40</v>
      </c>
      <c r="AG11" s="11">
        <v>38</v>
      </c>
      <c r="AH11" s="11">
        <v>38</v>
      </c>
      <c r="AI11" s="11">
        <v>29</v>
      </c>
      <c r="AJ11" s="11">
        <v>30</v>
      </c>
      <c r="AK11" s="11">
        <v>24</v>
      </c>
      <c r="AL11" s="11">
        <v>26</v>
      </c>
      <c r="AM11" s="11">
        <v>55</v>
      </c>
      <c r="AN11" s="11">
        <v>41</v>
      </c>
      <c r="AO11" s="11">
        <v>32</v>
      </c>
      <c r="AP11" s="11">
        <v>42</v>
      </c>
      <c r="AQ11" s="11">
        <v>22</v>
      </c>
      <c r="AR11" s="11">
        <v>28</v>
      </c>
      <c r="AS11" s="11"/>
    </row>
    <row r="12" spans="1:45" ht="27" customHeight="1">
      <c r="A12" s="229"/>
      <c r="B12" s="11" t="s">
        <v>70</v>
      </c>
      <c r="C12" s="11">
        <v>6</v>
      </c>
      <c r="D12" s="11">
        <v>4</v>
      </c>
      <c r="E12" s="11">
        <v>5</v>
      </c>
      <c r="F12" s="11">
        <v>5</v>
      </c>
      <c r="G12" s="11">
        <v>5</v>
      </c>
      <c r="H12" s="11">
        <v>1</v>
      </c>
      <c r="I12" s="11">
        <v>1</v>
      </c>
      <c r="J12" s="11">
        <v>1</v>
      </c>
      <c r="K12" s="11">
        <v>3</v>
      </c>
      <c r="L12" s="11">
        <v>3</v>
      </c>
      <c r="M12" s="11">
        <v>6</v>
      </c>
      <c r="N12" s="11">
        <v>4</v>
      </c>
      <c r="O12" s="11">
        <v>2</v>
      </c>
      <c r="P12" s="11">
        <v>1</v>
      </c>
      <c r="Q12" s="11">
        <v>5</v>
      </c>
      <c r="R12" s="11">
        <v>3</v>
      </c>
      <c r="S12" s="11">
        <v>7</v>
      </c>
      <c r="T12" s="11">
        <v>3</v>
      </c>
      <c r="U12" s="11">
        <v>5</v>
      </c>
      <c r="V12" s="11">
        <v>1</v>
      </c>
      <c r="W12" s="11">
        <v>2</v>
      </c>
      <c r="X12" s="11">
        <v>2</v>
      </c>
      <c r="Y12" s="11">
        <v>3</v>
      </c>
      <c r="Z12" s="11">
        <v>4</v>
      </c>
      <c r="AA12" s="11">
        <v>3</v>
      </c>
      <c r="AB12" s="11">
        <v>4</v>
      </c>
      <c r="AC12" s="11">
        <v>3</v>
      </c>
      <c r="AD12" s="11">
        <v>5</v>
      </c>
      <c r="AE12" s="11">
        <v>3</v>
      </c>
      <c r="AF12" s="11" t="s">
        <v>71</v>
      </c>
      <c r="AG12" s="11" t="s">
        <v>72</v>
      </c>
      <c r="AH12" s="11" t="s">
        <v>73</v>
      </c>
      <c r="AI12" s="11">
        <v>6</v>
      </c>
      <c r="AJ12" s="11" t="s">
        <v>72</v>
      </c>
      <c r="AK12" s="11" t="s">
        <v>74</v>
      </c>
      <c r="AL12" s="11" t="s">
        <v>72</v>
      </c>
      <c r="AM12" s="11" t="s">
        <v>75</v>
      </c>
      <c r="AN12" s="11" t="s">
        <v>76</v>
      </c>
      <c r="AO12" s="11" t="s">
        <v>76</v>
      </c>
      <c r="AP12" s="11" t="s">
        <v>72</v>
      </c>
      <c r="AQ12" s="11" t="s">
        <v>77</v>
      </c>
      <c r="AR12" s="11">
        <v>6</v>
      </c>
      <c r="AS12" s="11"/>
    </row>
    <row r="13" spans="1:45" ht="27" customHeight="1">
      <c r="A13" s="229"/>
      <c r="B13" s="11" t="s">
        <v>78</v>
      </c>
      <c r="C13" s="11">
        <v>2018</v>
      </c>
      <c r="D13" s="11">
        <v>2006</v>
      </c>
      <c r="E13" s="11">
        <v>2010</v>
      </c>
      <c r="F13" s="11">
        <v>2000</v>
      </c>
      <c r="G13" s="11">
        <v>2008</v>
      </c>
      <c r="H13" s="11">
        <v>2019</v>
      </c>
      <c r="I13" s="11">
        <v>2022</v>
      </c>
      <c r="J13" s="11">
        <v>2020</v>
      </c>
      <c r="K13" s="11">
        <v>2013</v>
      </c>
      <c r="L13" s="11">
        <v>2011</v>
      </c>
      <c r="M13" s="11">
        <v>2004</v>
      </c>
      <c r="N13" s="11">
        <v>2013</v>
      </c>
      <c r="O13" s="11">
        <v>2016</v>
      </c>
      <c r="P13" s="11">
        <v>2002</v>
      </c>
      <c r="Q13" s="11">
        <v>2009</v>
      </c>
      <c r="R13" s="11">
        <v>2013</v>
      </c>
      <c r="S13" s="11">
        <v>2020</v>
      </c>
      <c r="T13" s="11">
        <v>2000</v>
      </c>
      <c r="U13" s="11">
        <v>2007</v>
      </c>
      <c r="V13" s="11">
        <v>2023</v>
      </c>
      <c r="W13" s="11">
        <v>2006</v>
      </c>
      <c r="X13" s="11">
        <v>2018</v>
      </c>
      <c r="Y13" s="11">
        <v>2015</v>
      </c>
      <c r="Z13" s="11">
        <v>2018</v>
      </c>
      <c r="AA13" s="11">
        <v>2023</v>
      </c>
      <c r="AB13" s="11">
        <v>2014</v>
      </c>
      <c r="AC13" s="11">
        <v>2020</v>
      </c>
      <c r="AD13" s="11">
        <v>2019</v>
      </c>
      <c r="AE13" s="11">
        <v>2021</v>
      </c>
      <c r="AF13" s="11">
        <v>1993</v>
      </c>
      <c r="AG13" s="11">
        <v>2019</v>
      </c>
      <c r="AH13" s="11">
        <v>2015</v>
      </c>
      <c r="AI13" s="11">
        <v>2012</v>
      </c>
      <c r="AJ13" s="11">
        <v>2022</v>
      </c>
      <c r="AK13" s="11">
        <v>2014</v>
      </c>
      <c r="AL13" s="11">
        <v>2020</v>
      </c>
      <c r="AM13" s="11">
        <v>2000</v>
      </c>
      <c r="AN13" s="11">
        <v>2023</v>
      </c>
      <c r="AO13" s="11">
        <v>2022</v>
      </c>
      <c r="AP13" s="11">
        <v>2008</v>
      </c>
      <c r="AQ13" s="11">
        <v>2022</v>
      </c>
      <c r="AR13" s="11">
        <v>2016</v>
      </c>
      <c r="AS13" s="11"/>
    </row>
    <row r="14" spans="1:45" ht="27" customHeight="1">
      <c r="A14" s="230"/>
      <c r="B14" s="11" t="s">
        <v>79</v>
      </c>
      <c r="C14" s="11" t="s">
        <v>80</v>
      </c>
      <c r="D14" s="11" t="s">
        <v>81</v>
      </c>
      <c r="E14" s="11" t="s">
        <v>82</v>
      </c>
      <c r="F14" s="11" t="s">
        <v>83</v>
      </c>
      <c r="G14" s="11" t="s">
        <v>84</v>
      </c>
      <c r="H14" s="11" t="s">
        <v>85</v>
      </c>
      <c r="I14" s="11" t="s">
        <v>86</v>
      </c>
      <c r="J14" s="11" t="s">
        <v>87</v>
      </c>
      <c r="K14" s="11" t="s">
        <v>88</v>
      </c>
      <c r="L14" s="11" t="s">
        <v>89</v>
      </c>
      <c r="M14" s="11" t="s">
        <v>90</v>
      </c>
      <c r="N14" s="11" t="s">
        <v>91</v>
      </c>
      <c r="O14" s="11" t="s">
        <v>92</v>
      </c>
      <c r="P14" s="11" t="s">
        <v>93</v>
      </c>
      <c r="Q14" s="11" t="s">
        <v>94</v>
      </c>
      <c r="R14" s="11" t="s">
        <v>95</v>
      </c>
      <c r="S14" s="11" t="s">
        <v>96</v>
      </c>
      <c r="T14" s="11" t="s">
        <v>97</v>
      </c>
      <c r="U14" s="11" t="s">
        <v>98</v>
      </c>
      <c r="V14" s="11" t="s">
        <v>99</v>
      </c>
      <c r="W14" s="11" t="s">
        <v>100</v>
      </c>
      <c r="X14" s="11" t="s">
        <v>101</v>
      </c>
      <c r="Y14" s="11" t="s">
        <v>102</v>
      </c>
      <c r="Z14" s="11" t="s">
        <v>103</v>
      </c>
      <c r="AA14" s="11" t="s">
        <v>104</v>
      </c>
      <c r="AB14" s="11" t="s">
        <v>105</v>
      </c>
      <c r="AC14" s="11" t="s">
        <v>106</v>
      </c>
      <c r="AD14" s="11" t="s">
        <v>107</v>
      </c>
      <c r="AE14" s="11" t="s">
        <v>108</v>
      </c>
      <c r="AF14" s="11" t="s">
        <v>109</v>
      </c>
      <c r="AG14" s="11" t="s">
        <v>110</v>
      </c>
      <c r="AH14" s="11" t="s">
        <v>111</v>
      </c>
      <c r="AI14" s="11" t="s">
        <v>112</v>
      </c>
      <c r="AJ14" s="11" t="s">
        <v>113</v>
      </c>
      <c r="AK14" s="11" t="s">
        <v>114</v>
      </c>
      <c r="AL14" s="11" t="s">
        <v>115</v>
      </c>
      <c r="AM14" s="11" t="s">
        <v>116</v>
      </c>
      <c r="AN14" s="11" t="s">
        <v>117</v>
      </c>
      <c r="AO14" s="11" t="s">
        <v>118</v>
      </c>
      <c r="AP14" s="11" t="s">
        <v>119</v>
      </c>
      <c r="AQ14" s="11" t="s">
        <v>120</v>
      </c>
      <c r="AR14" s="11" t="s">
        <v>121</v>
      </c>
      <c r="AS14" s="11"/>
    </row>
    <row r="15" spans="1:45">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row>
    <row r="16" spans="1:45" ht="32.25" customHeight="1">
      <c r="A16" s="179" t="s">
        <v>122</v>
      </c>
      <c r="B16" s="11" t="s">
        <v>123</v>
      </c>
      <c r="C16" s="11" t="s">
        <v>124</v>
      </c>
      <c r="D16" s="11" t="s">
        <v>124</v>
      </c>
      <c r="E16" s="11" t="s">
        <v>124</v>
      </c>
      <c r="F16" s="11" t="s">
        <v>124</v>
      </c>
      <c r="G16" s="11" t="s">
        <v>124</v>
      </c>
      <c r="H16" s="11" t="s">
        <v>125</v>
      </c>
      <c r="I16" s="11" t="s">
        <v>124</v>
      </c>
      <c r="J16" s="11" t="s">
        <v>124</v>
      </c>
      <c r="K16" s="11" t="s">
        <v>126</v>
      </c>
      <c r="L16" s="11" t="s">
        <v>127</v>
      </c>
      <c r="M16" s="11" t="s">
        <v>124</v>
      </c>
      <c r="N16" s="11" t="s">
        <v>124</v>
      </c>
      <c r="O16" s="11" t="s">
        <v>124</v>
      </c>
      <c r="P16" s="11" t="s">
        <v>124</v>
      </c>
      <c r="Q16" s="11" t="s">
        <v>124</v>
      </c>
      <c r="R16" s="11" t="s">
        <v>124</v>
      </c>
      <c r="S16" s="11" t="s">
        <v>124</v>
      </c>
      <c r="T16" s="11" t="s">
        <v>128</v>
      </c>
      <c r="U16" s="11" t="s">
        <v>124</v>
      </c>
      <c r="V16" s="11" t="s">
        <v>126</v>
      </c>
      <c r="W16" s="11" t="s">
        <v>129</v>
      </c>
      <c r="X16" s="11" t="s">
        <v>129</v>
      </c>
      <c r="Y16" s="11" t="s">
        <v>130</v>
      </c>
      <c r="Z16" s="11" t="s">
        <v>126</v>
      </c>
      <c r="AA16" s="11" t="s">
        <v>131</v>
      </c>
      <c r="AB16" s="11" t="s">
        <v>126</v>
      </c>
      <c r="AC16" s="11" t="s">
        <v>132</v>
      </c>
      <c r="AD16" s="11" t="s">
        <v>131</v>
      </c>
      <c r="AE16" s="11" t="s">
        <v>133</v>
      </c>
      <c r="AF16" s="11" t="s">
        <v>124</v>
      </c>
      <c r="AG16" s="11" t="s">
        <v>134</v>
      </c>
      <c r="AH16" s="11" t="s">
        <v>129</v>
      </c>
      <c r="AI16" s="11" t="s">
        <v>134</v>
      </c>
      <c r="AJ16" s="11" t="s">
        <v>130</v>
      </c>
      <c r="AK16" s="11" t="s">
        <v>130</v>
      </c>
      <c r="AL16" s="11" t="s">
        <v>134</v>
      </c>
      <c r="AM16" s="11" t="s">
        <v>134</v>
      </c>
      <c r="AN16" s="11" t="s">
        <v>130</v>
      </c>
      <c r="AO16" s="11" t="s">
        <v>124</v>
      </c>
      <c r="AP16" s="11" t="s">
        <v>124</v>
      </c>
      <c r="AQ16" s="11" t="s">
        <v>130</v>
      </c>
      <c r="AR16" s="11" t="s">
        <v>135</v>
      </c>
      <c r="AS16" s="11"/>
    </row>
    <row r="17" spans="1:45" ht="32.25" customHeight="1">
      <c r="A17" s="225"/>
      <c r="B17" s="11" t="s">
        <v>136</v>
      </c>
      <c r="C17" s="11" t="s">
        <v>137</v>
      </c>
      <c r="D17" s="11" t="s">
        <v>138</v>
      </c>
      <c r="E17" s="11" t="s">
        <v>137</v>
      </c>
      <c r="F17" s="11" t="s">
        <v>139</v>
      </c>
      <c r="G17" s="11" t="s">
        <v>139</v>
      </c>
      <c r="H17" s="11" t="s">
        <v>139</v>
      </c>
      <c r="I17" s="11" t="s">
        <v>137</v>
      </c>
      <c r="J17" s="11" t="s">
        <v>140</v>
      </c>
      <c r="K17" s="11" t="s">
        <v>137</v>
      </c>
      <c r="L17" s="11" t="s">
        <v>137</v>
      </c>
      <c r="M17" s="11" t="s">
        <v>139</v>
      </c>
      <c r="N17" s="11" t="s">
        <v>140</v>
      </c>
      <c r="O17" s="11" t="s">
        <v>140</v>
      </c>
      <c r="P17" s="11" t="s">
        <v>139</v>
      </c>
      <c r="Q17" s="11" t="s">
        <v>139</v>
      </c>
      <c r="R17" s="11" t="s">
        <v>139</v>
      </c>
      <c r="S17" s="11" t="s">
        <v>139</v>
      </c>
      <c r="T17" s="11" t="s">
        <v>139</v>
      </c>
      <c r="U17" s="11" t="s">
        <v>137</v>
      </c>
      <c r="V17" s="11" t="s">
        <v>140</v>
      </c>
      <c r="W17" s="11" t="s">
        <v>140</v>
      </c>
      <c r="X17" s="11" t="s">
        <v>140</v>
      </c>
      <c r="Y17" s="11" t="s">
        <v>140</v>
      </c>
      <c r="Z17" s="11" t="s">
        <v>140</v>
      </c>
      <c r="AA17" s="11" t="s">
        <v>137</v>
      </c>
      <c r="AB17" s="11" t="s">
        <v>140</v>
      </c>
      <c r="AC17" s="11" t="s">
        <v>140</v>
      </c>
      <c r="AD17" s="11" t="s">
        <v>140</v>
      </c>
      <c r="AE17" s="11" t="s">
        <v>139</v>
      </c>
      <c r="AF17" s="11" t="s">
        <v>137</v>
      </c>
      <c r="AG17" s="11" t="s">
        <v>139</v>
      </c>
      <c r="AH17" s="11" t="s">
        <v>141</v>
      </c>
      <c r="AI17" s="11" t="s">
        <v>137</v>
      </c>
      <c r="AJ17" s="11" t="s">
        <v>139</v>
      </c>
      <c r="AK17" s="11" t="s">
        <v>137</v>
      </c>
      <c r="AL17" s="11" t="s">
        <v>137</v>
      </c>
      <c r="AM17" s="11" t="s">
        <v>142</v>
      </c>
      <c r="AN17" s="11" t="s">
        <v>137</v>
      </c>
      <c r="AO17" s="11" t="s">
        <v>137</v>
      </c>
      <c r="AP17" s="11" t="s">
        <v>137</v>
      </c>
      <c r="AQ17" s="11" t="s">
        <v>137</v>
      </c>
      <c r="AR17" s="11" t="s">
        <v>140</v>
      </c>
      <c r="AS17" s="11"/>
    </row>
    <row r="18" spans="1:45" ht="32.25" customHeight="1">
      <c r="A18" s="225"/>
      <c r="B18" s="11" t="s">
        <v>143</v>
      </c>
      <c r="C18" s="11" t="s">
        <v>144</v>
      </c>
      <c r="D18" s="11" t="s">
        <v>144</v>
      </c>
      <c r="E18" s="11" t="s">
        <v>144</v>
      </c>
      <c r="F18" s="11" t="s">
        <v>144</v>
      </c>
      <c r="G18" s="14" t="s">
        <v>144</v>
      </c>
      <c r="H18" s="14" t="s">
        <v>144</v>
      </c>
      <c r="I18" s="11" t="s">
        <v>145</v>
      </c>
      <c r="J18" s="14" t="s">
        <v>144</v>
      </c>
      <c r="K18" s="11" t="s">
        <v>144</v>
      </c>
      <c r="L18" s="11" t="s">
        <v>145</v>
      </c>
      <c r="M18" s="14" t="s">
        <v>144</v>
      </c>
      <c r="N18" s="14" t="s">
        <v>144</v>
      </c>
      <c r="O18" s="14" t="s">
        <v>144</v>
      </c>
      <c r="P18" s="14" t="s">
        <v>145</v>
      </c>
      <c r="Q18" s="14" t="s">
        <v>144</v>
      </c>
      <c r="R18" s="14" t="s">
        <v>144</v>
      </c>
      <c r="S18" s="14" t="s">
        <v>144</v>
      </c>
      <c r="T18" s="14" t="s">
        <v>144</v>
      </c>
      <c r="U18" s="11" t="s">
        <v>144</v>
      </c>
      <c r="V18" s="14" t="s">
        <v>144</v>
      </c>
      <c r="W18" s="14" t="s">
        <v>145</v>
      </c>
      <c r="X18" s="14" t="s">
        <v>145</v>
      </c>
      <c r="Y18" s="14" t="s">
        <v>144</v>
      </c>
      <c r="Z18" s="14" t="s">
        <v>145</v>
      </c>
      <c r="AA18" s="11" t="s">
        <v>145</v>
      </c>
      <c r="AB18" s="14" t="s">
        <v>145</v>
      </c>
      <c r="AC18" s="14" t="s">
        <v>145</v>
      </c>
      <c r="AD18" s="14" t="s">
        <v>145</v>
      </c>
      <c r="AE18" s="14" t="s">
        <v>144</v>
      </c>
      <c r="AF18" s="11" t="s">
        <v>145</v>
      </c>
      <c r="AG18" s="14" t="s">
        <v>144</v>
      </c>
      <c r="AH18" s="14" t="s">
        <v>144</v>
      </c>
      <c r="AI18" s="11" t="s">
        <v>144</v>
      </c>
      <c r="AJ18" s="14" t="s">
        <v>145</v>
      </c>
      <c r="AK18" s="11" t="s">
        <v>145</v>
      </c>
      <c r="AL18" s="11" t="s">
        <v>144</v>
      </c>
      <c r="AM18" s="14" t="s">
        <v>145</v>
      </c>
      <c r="AN18" s="11" t="s">
        <v>145</v>
      </c>
      <c r="AO18" s="11" t="s">
        <v>145</v>
      </c>
      <c r="AP18" s="11" t="s">
        <v>144</v>
      </c>
      <c r="AQ18" s="11" t="s">
        <v>144</v>
      </c>
      <c r="AR18" s="14" t="s">
        <v>144</v>
      </c>
      <c r="AS18" s="11"/>
    </row>
    <row r="19" spans="1:45" ht="32.25" customHeight="1">
      <c r="A19" s="225"/>
      <c r="B19" s="11" t="s">
        <v>146</v>
      </c>
      <c r="C19" s="11"/>
      <c r="D19" s="11"/>
      <c r="E19" s="11"/>
      <c r="F19" s="11"/>
      <c r="G19" s="11"/>
      <c r="H19" s="11"/>
      <c r="I19" s="11" t="s">
        <v>147</v>
      </c>
      <c r="J19" s="11"/>
      <c r="K19" s="11"/>
      <c r="L19" s="11" t="s">
        <v>148</v>
      </c>
      <c r="M19" s="11"/>
      <c r="N19" s="11"/>
      <c r="O19" s="11"/>
      <c r="P19" s="11" t="s">
        <v>149</v>
      </c>
      <c r="Q19" s="11"/>
      <c r="R19" s="11"/>
      <c r="S19" s="11"/>
      <c r="T19" s="11"/>
      <c r="U19" s="11"/>
      <c r="V19" s="11"/>
      <c r="W19" s="11" t="s">
        <v>150</v>
      </c>
      <c r="X19" s="11" t="s">
        <v>151</v>
      </c>
      <c r="Y19" s="11"/>
      <c r="Z19" s="11" t="s">
        <v>152</v>
      </c>
      <c r="AA19" s="11" t="s">
        <v>153</v>
      </c>
      <c r="AB19" s="11" t="s">
        <v>154</v>
      </c>
      <c r="AC19" s="11" t="s">
        <v>155</v>
      </c>
      <c r="AD19" s="11" t="s">
        <v>156</v>
      </c>
      <c r="AE19" s="11"/>
      <c r="AF19" s="11" t="s">
        <v>157</v>
      </c>
      <c r="AG19" s="11"/>
      <c r="AH19" s="11"/>
      <c r="AI19" s="11"/>
      <c r="AJ19" s="11" t="s">
        <v>158</v>
      </c>
      <c r="AK19" s="11" t="s">
        <v>159</v>
      </c>
      <c r="AL19" s="11"/>
      <c r="AM19" s="11" t="s">
        <v>160</v>
      </c>
      <c r="AN19" s="11" t="s">
        <v>161</v>
      </c>
      <c r="AO19" s="11" t="s">
        <v>162</v>
      </c>
      <c r="AP19" s="11" t="s">
        <v>163</v>
      </c>
      <c r="AQ19" s="11"/>
      <c r="AR19" s="11"/>
      <c r="AS19" s="11"/>
    </row>
    <row r="20" spans="1:45" ht="32.25" customHeight="1">
      <c r="A20" s="225"/>
      <c r="B20" s="11" t="s">
        <v>164</v>
      </c>
      <c r="C20" s="11" t="s">
        <v>165</v>
      </c>
      <c r="D20" s="11" t="s">
        <v>166</v>
      </c>
      <c r="E20" s="11" t="s">
        <v>165</v>
      </c>
      <c r="F20" s="11" t="s">
        <v>167</v>
      </c>
      <c r="G20" s="11" t="s">
        <v>165</v>
      </c>
      <c r="H20" s="11" t="s">
        <v>168</v>
      </c>
      <c r="I20" s="11" t="s">
        <v>169</v>
      </c>
      <c r="J20" s="11" t="s">
        <v>169</v>
      </c>
      <c r="K20" s="11" t="s">
        <v>170</v>
      </c>
      <c r="L20" s="11" t="s">
        <v>165</v>
      </c>
      <c r="M20" s="11" t="s">
        <v>171</v>
      </c>
      <c r="N20" s="11" t="s">
        <v>167</v>
      </c>
      <c r="O20" s="11" t="s">
        <v>165</v>
      </c>
      <c r="P20" s="11" t="s">
        <v>169</v>
      </c>
      <c r="Q20" s="11" t="s">
        <v>172</v>
      </c>
      <c r="R20" s="11" t="s">
        <v>167</v>
      </c>
      <c r="S20" s="11" t="s">
        <v>173</v>
      </c>
      <c r="T20" s="11" t="s">
        <v>170</v>
      </c>
      <c r="U20" s="11" t="s">
        <v>167</v>
      </c>
      <c r="V20" s="11" t="s">
        <v>174</v>
      </c>
      <c r="W20" s="11" t="s">
        <v>175</v>
      </c>
      <c r="X20" s="11" t="s">
        <v>176</v>
      </c>
      <c r="Y20" s="11" t="s">
        <v>172</v>
      </c>
      <c r="Z20" s="11" t="s">
        <v>177</v>
      </c>
      <c r="AA20" s="11" t="s">
        <v>176</v>
      </c>
      <c r="AB20" s="11" t="s">
        <v>174</v>
      </c>
      <c r="AC20" s="11" t="s">
        <v>167</v>
      </c>
      <c r="AD20" s="11" t="s">
        <v>176</v>
      </c>
      <c r="AE20" s="11" t="s">
        <v>177</v>
      </c>
      <c r="AF20" s="11" t="s">
        <v>165</v>
      </c>
      <c r="AG20" s="11" t="s">
        <v>172</v>
      </c>
      <c r="AH20" s="11" t="s">
        <v>176</v>
      </c>
      <c r="AI20" s="11" t="s">
        <v>165</v>
      </c>
      <c r="AJ20" s="11" t="s">
        <v>171</v>
      </c>
      <c r="AK20" s="11" t="s">
        <v>167</v>
      </c>
      <c r="AL20" s="11" t="s">
        <v>166</v>
      </c>
      <c r="AM20" s="11" t="s">
        <v>178</v>
      </c>
      <c r="AN20" s="11" t="s">
        <v>179</v>
      </c>
      <c r="AO20" s="11" t="s">
        <v>172</v>
      </c>
      <c r="AP20" s="11" t="s">
        <v>167</v>
      </c>
      <c r="AQ20" s="11" t="s">
        <v>165</v>
      </c>
      <c r="AR20" s="11" t="s">
        <v>166</v>
      </c>
      <c r="AS20" s="11"/>
    </row>
    <row r="21" spans="1:45" ht="32.25" customHeight="1">
      <c r="A21" s="226"/>
      <c r="B21" s="11" t="s">
        <v>180</v>
      </c>
      <c r="C21" s="11">
        <v>5</v>
      </c>
      <c r="D21" s="11">
        <v>6</v>
      </c>
      <c r="E21" s="11">
        <v>6</v>
      </c>
      <c r="F21" s="11">
        <v>6</v>
      </c>
      <c r="G21" s="11">
        <v>7</v>
      </c>
      <c r="H21" s="11">
        <v>5</v>
      </c>
      <c r="I21" s="11">
        <v>3</v>
      </c>
      <c r="J21" s="11">
        <v>4</v>
      </c>
      <c r="K21" s="11">
        <v>6</v>
      </c>
      <c r="L21" s="11">
        <v>7</v>
      </c>
      <c r="M21" s="11">
        <v>6</v>
      </c>
      <c r="N21" s="11">
        <v>5</v>
      </c>
      <c r="O21" s="11">
        <v>7</v>
      </c>
      <c r="P21" s="11">
        <v>6</v>
      </c>
      <c r="Q21" s="11">
        <v>6</v>
      </c>
      <c r="R21" s="11">
        <v>7</v>
      </c>
      <c r="S21" s="11">
        <v>7</v>
      </c>
      <c r="T21" s="11">
        <v>5</v>
      </c>
      <c r="U21" s="11">
        <v>6</v>
      </c>
      <c r="V21" s="11">
        <v>1</v>
      </c>
      <c r="W21" s="11">
        <v>7</v>
      </c>
      <c r="X21" s="11">
        <v>4</v>
      </c>
      <c r="Y21" s="11">
        <v>7</v>
      </c>
      <c r="Z21" s="11">
        <v>2</v>
      </c>
      <c r="AA21" s="11">
        <v>2</v>
      </c>
      <c r="AB21" s="11">
        <v>2</v>
      </c>
      <c r="AC21" s="11">
        <v>2</v>
      </c>
      <c r="AD21" s="11">
        <v>2</v>
      </c>
      <c r="AE21" s="11">
        <v>4</v>
      </c>
      <c r="AF21" s="11">
        <v>7</v>
      </c>
      <c r="AG21" s="11">
        <v>7</v>
      </c>
      <c r="AH21" s="11">
        <v>7</v>
      </c>
      <c r="AI21" s="11">
        <v>6</v>
      </c>
      <c r="AJ21" s="11">
        <v>6</v>
      </c>
      <c r="AK21" s="11">
        <v>7</v>
      </c>
      <c r="AL21" s="11">
        <v>7</v>
      </c>
      <c r="AM21" s="11">
        <v>7</v>
      </c>
      <c r="AN21" s="11">
        <v>7</v>
      </c>
      <c r="AO21" s="11">
        <v>7</v>
      </c>
      <c r="AP21" s="11">
        <v>7</v>
      </c>
      <c r="AQ21" s="11">
        <v>6</v>
      </c>
      <c r="AR21" s="11">
        <v>6</v>
      </c>
      <c r="AS21" s="11"/>
    </row>
    <row r="22" spans="1:45" ht="15.7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row>
    <row r="23" spans="1:45" ht="30" customHeight="1">
      <c r="A23" s="179" t="s">
        <v>181</v>
      </c>
      <c r="B23" s="11" t="s">
        <v>182</v>
      </c>
      <c r="C23" s="11" t="s">
        <v>183</v>
      </c>
      <c r="D23" s="11" t="s">
        <v>184</v>
      </c>
      <c r="E23" s="11" t="s">
        <v>185</v>
      </c>
      <c r="F23" s="11" t="s">
        <v>186</v>
      </c>
      <c r="G23" s="11" t="s">
        <v>185</v>
      </c>
      <c r="H23" s="11" t="s">
        <v>185</v>
      </c>
      <c r="I23" s="11" t="s">
        <v>187</v>
      </c>
      <c r="J23" s="11" t="s">
        <v>185</v>
      </c>
      <c r="K23" s="11" t="s">
        <v>188</v>
      </c>
      <c r="L23" s="11" t="s">
        <v>189</v>
      </c>
      <c r="M23" s="11" t="s">
        <v>190</v>
      </c>
      <c r="N23" s="11" t="s">
        <v>191</v>
      </c>
      <c r="O23" s="11" t="s">
        <v>185</v>
      </c>
      <c r="P23" s="11" t="s">
        <v>192</v>
      </c>
      <c r="Q23" s="11" t="s">
        <v>185</v>
      </c>
      <c r="R23" s="11" t="s">
        <v>185</v>
      </c>
      <c r="S23" s="11" t="s">
        <v>193</v>
      </c>
      <c r="T23" s="11" t="s">
        <v>194</v>
      </c>
      <c r="U23" s="11" t="s">
        <v>189</v>
      </c>
      <c r="V23" s="11" t="s">
        <v>189</v>
      </c>
      <c r="W23" s="11" t="s">
        <v>189</v>
      </c>
      <c r="X23" s="11" t="s">
        <v>195</v>
      </c>
      <c r="Y23" s="11" t="s">
        <v>196</v>
      </c>
      <c r="Z23" s="11" t="s">
        <v>197</v>
      </c>
      <c r="AA23" s="11" t="s">
        <v>198</v>
      </c>
      <c r="AB23" s="11" t="s">
        <v>199</v>
      </c>
      <c r="AC23" s="11" t="s">
        <v>200</v>
      </c>
      <c r="AD23" s="11" t="s">
        <v>201</v>
      </c>
      <c r="AE23" s="11" t="s">
        <v>185</v>
      </c>
      <c r="AF23" s="11" t="s">
        <v>202</v>
      </c>
      <c r="AG23" s="11" t="s">
        <v>185</v>
      </c>
      <c r="AH23" s="11" t="s">
        <v>203</v>
      </c>
      <c r="AI23" s="11" t="s">
        <v>185</v>
      </c>
      <c r="AJ23" s="11" t="s">
        <v>185</v>
      </c>
      <c r="AK23" s="11" t="s">
        <v>185</v>
      </c>
      <c r="AL23" s="11" t="s">
        <v>185</v>
      </c>
      <c r="AM23" s="11" t="s">
        <v>185</v>
      </c>
      <c r="AN23" s="11" t="s">
        <v>203</v>
      </c>
      <c r="AO23" s="11" t="s">
        <v>185</v>
      </c>
      <c r="AP23" s="11" t="s">
        <v>185</v>
      </c>
      <c r="AQ23" s="11" t="s">
        <v>185</v>
      </c>
      <c r="AR23" s="11" t="s">
        <v>199</v>
      </c>
      <c r="AS23" s="11"/>
    </row>
    <row r="24" spans="1:45" ht="30" customHeight="1">
      <c r="A24" s="225"/>
      <c r="B24" s="11" t="s">
        <v>204</v>
      </c>
      <c r="C24" s="11" t="s">
        <v>205</v>
      </c>
      <c r="D24" s="11" t="s">
        <v>206</v>
      </c>
      <c r="E24" s="11" t="s">
        <v>207</v>
      </c>
      <c r="F24" s="11" t="s">
        <v>208</v>
      </c>
      <c r="G24" s="11" t="s">
        <v>209</v>
      </c>
      <c r="H24" s="11" t="s">
        <v>210</v>
      </c>
      <c r="I24" s="11" t="s">
        <v>211</v>
      </c>
      <c r="J24" s="11" t="s">
        <v>210</v>
      </c>
      <c r="K24" s="11" t="s">
        <v>212</v>
      </c>
      <c r="L24" s="11" t="s">
        <v>213</v>
      </c>
      <c r="M24" s="11" t="s">
        <v>214</v>
      </c>
      <c r="N24" s="11" t="s">
        <v>215</v>
      </c>
      <c r="O24" s="11" t="s">
        <v>216</v>
      </c>
      <c r="P24" s="11" t="s">
        <v>217</v>
      </c>
      <c r="Q24" s="11" t="s">
        <v>218</v>
      </c>
      <c r="R24" s="11" t="s">
        <v>219</v>
      </c>
      <c r="S24" s="11" t="s">
        <v>220</v>
      </c>
      <c r="T24" s="11" t="s">
        <v>221</v>
      </c>
      <c r="U24" s="11" t="s">
        <v>222</v>
      </c>
      <c r="V24" s="11" t="s">
        <v>223</v>
      </c>
      <c r="W24" s="11" t="s">
        <v>224</v>
      </c>
      <c r="X24" s="11" t="s">
        <v>225</v>
      </c>
      <c r="Y24" s="11" t="s">
        <v>226</v>
      </c>
      <c r="Z24" s="11" t="s">
        <v>227</v>
      </c>
      <c r="AA24" s="11" t="s">
        <v>225</v>
      </c>
      <c r="AB24" s="11" t="s">
        <v>228</v>
      </c>
      <c r="AC24" s="11" t="s">
        <v>229</v>
      </c>
      <c r="AD24" s="11" t="s">
        <v>230</v>
      </c>
      <c r="AE24" s="11" t="s">
        <v>231</v>
      </c>
      <c r="AF24" s="11" t="s">
        <v>232</v>
      </c>
      <c r="AG24" s="11" t="s">
        <v>233</v>
      </c>
      <c r="AH24" s="11" t="s">
        <v>234</v>
      </c>
      <c r="AI24" s="11" t="s">
        <v>233</v>
      </c>
      <c r="AJ24" s="11" t="s">
        <v>235</v>
      </c>
      <c r="AK24" s="11" t="s">
        <v>225</v>
      </c>
      <c r="AL24" s="11" t="s">
        <v>233</v>
      </c>
      <c r="AM24" s="11" t="s">
        <v>236</v>
      </c>
      <c r="AN24" s="11" t="s">
        <v>237</v>
      </c>
      <c r="AO24" s="11" t="s">
        <v>233</v>
      </c>
      <c r="AP24" s="11" t="s">
        <v>233</v>
      </c>
      <c r="AQ24" s="11" t="s">
        <v>238</v>
      </c>
      <c r="AR24" s="11" t="s">
        <v>239</v>
      </c>
      <c r="AS24" s="11"/>
    </row>
    <row r="25" spans="1:45" ht="30" customHeight="1">
      <c r="A25" s="225"/>
      <c r="B25" s="11" t="s">
        <v>240</v>
      </c>
      <c r="C25" s="11" t="s">
        <v>241</v>
      </c>
      <c r="D25" s="11" t="s">
        <v>242</v>
      </c>
      <c r="E25" s="11" t="s">
        <v>243</v>
      </c>
      <c r="F25" s="11" t="s">
        <v>244</v>
      </c>
      <c r="G25" s="11" t="s">
        <v>245</v>
      </c>
      <c r="H25" s="11" t="s">
        <v>246</v>
      </c>
      <c r="I25" s="11" t="s">
        <v>247</v>
      </c>
      <c r="J25" s="11" t="s">
        <v>248</v>
      </c>
      <c r="K25" s="11" t="s">
        <v>249</v>
      </c>
      <c r="L25" s="11" t="s">
        <v>250</v>
      </c>
      <c r="M25" s="11" t="s">
        <v>251</v>
      </c>
      <c r="N25" s="11" t="s">
        <v>252</v>
      </c>
      <c r="O25" s="11" t="s">
        <v>253</v>
      </c>
      <c r="P25" s="11" t="s">
        <v>254</v>
      </c>
      <c r="Q25" s="11" t="s">
        <v>255</v>
      </c>
      <c r="R25" s="11" t="s">
        <v>256</v>
      </c>
      <c r="S25" s="11" t="s">
        <v>257</v>
      </c>
      <c r="T25" s="11" t="s">
        <v>258</v>
      </c>
      <c r="U25" s="11" t="s">
        <v>259</v>
      </c>
      <c r="V25" s="11" t="s">
        <v>260</v>
      </c>
      <c r="W25" s="11" t="s">
        <v>261</v>
      </c>
      <c r="X25" s="11" t="s">
        <v>262</v>
      </c>
      <c r="Y25" s="11" t="s">
        <v>263</v>
      </c>
      <c r="Z25" s="11" t="s">
        <v>264</v>
      </c>
      <c r="AA25" s="11" t="s">
        <v>255</v>
      </c>
      <c r="AB25" s="11" t="s">
        <v>265</v>
      </c>
      <c r="AC25" s="11" t="s">
        <v>266</v>
      </c>
      <c r="AD25" s="11" t="s">
        <v>267</v>
      </c>
      <c r="AE25" s="11" t="s">
        <v>268</v>
      </c>
      <c r="AF25" s="11" t="s">
        <v>269</v>
      </c>
      <c r="AG25" s="11" t="s">
        <v>270</v>
      </c>
      <c r="AH25" s="11" t="s">
        <v>270</v>
      </c>
      <c r="AI25" s="11" t="s">
        <v>271</v>
      </c>
      <c r="AJ25" s="11" t="s">
        <v>272</v>
      </c>
      <c r="AK25" s="11" t="s">
        <v>273</v>
      </c>
      <c r="AL25" s="11" t="s">
        <v>274</v>
      </c>
      <c r="AM25" s="11" t="s">
        <v>275</v>
      </c>
      <c r="AN25" s="11" t="s">
        <v>276</v>
      </c>
      <c r="AO25" s="11" t="s">
        <v>277</v>
      </c>
      <c r="AP25" s="11" t="s">
        <v>278</v>
      </c>
      <c r="AQ25" s="11" t="s">
        <v>279</v>
      </c>
      <c r="AR25" s="11" t="s">
        <v>280</v>
      </c>
      <c r="AS25" s="11"/>
    </row>
    <row r="26" spans="1:45" ht="30" customHeight="1">
      <c r="A26" s="225"/>
      <c r="B26" s="11" t="s">
        <v>281</v>
      </c>
      <c r="C26" s="11" t="s">
        <v>145</v>
      </c>
      <c r="D26" s="11" t="s">
        <v>145</v>
      </c>
      <c r="E26" s="11" t="s">
        <v>145</v>
      </c>
      <c r="F26" s="11" t="s">
        <v>145</v>
      </c>
      <c r="G26" s="11" t="s">
        <v>145</v>
      </c>
      <c r="H26" s="11" t="s">
        <v>282</v>
      </c>
      <c r="I26" s="15" t="s">
        <v>283</v>
      </c>
      <c r="J26" s="15" t="s">
        <v>283</v>
      </c>
      <c r="K26" s="15" t="s">
        <v>282</v>
      </c>
      <c r="L26" s="11" t="s">
        <v>284</v>
      </c>
      <c r="M26" s="11" t="s">
        <v>145</v>
      </c>
      <c r="N26" s="11" t="s">
        <v>145</v>
      </c>
      <c r="O26" s="11" t="s">
        <v>145</v>
      </c>
      <c r="P26" s="15" t="s">
        <v>284</v>
      </c>
      <c r="Q26" s="11" t="s">
        <v>145</v>
      </c>
      <c r="R26" s="11" t="s">
        <v>145</v>
      </c>
      <c r="S26" s="11" t="s">
        <v>145</v>
      </c>
      <c r="T26" s="15" t="s">
        <v>283</v>
      </c>
      <c r="U26" s="11" t="s">
        <v>145</v>
      </c>
      <c r="V26" s="15" t="s">
        <v>283</v>
      </c>
      <c r="W26" s="15" t="s">
        <v>285</v>
      </c>
      <c r="X26" s="15" t="s">
        <v>283</v>
      </c>
      <c r="Y26" s="16" t="s">
        <v>283</v>
      </c>
      <c r="Z26" s="15" t="s">
        <v>283</v>
      </c>
      <c r="AA26" s="15" t="s">
        <v>283</v>
      </c>
      <c r="AB26" s="15" t="s">
        <v>283</v>
      </c>
      <c r="AC26" s="15" t="s">
        <v>283</v>
      </c>
      <c r="AD26" s="15" t="s">
        <v>283</v>
      </c>
      <c r="AE26" s="15" t="s">
        <v>283</v>
      </c>
      <c r="AF26" s="11" t="s">
        <v>145</v>
      </c>
      <c r="AG26" s="11" t="s">
        <v>145</v>
      </c>
      <c r="AH26" s="15" t="s">
        <v>283</v>
      </c>
      <c r="AI26" s="11" t="s">
        <v>145</v>
      </c>
      <c r="AJ26" s="15" t="s">
        <v>283</v>
      </c>
      <c r="AK26" s="15" t="s">
        <v>283</v>
      </c>
      <c r="AL26" s="16" t="s">
        <v>283</v>
      </c>
      <c r="AM26" s="15" t="s">
        <v>283</v>
      </c>
      <c r="AN26" s="11" t="s">
        <v>145</v>
      </c>
      <c r="AO26" s="15" t="s">
        <v>283</v>
      </c>
      <c r="AP26" s="15" t="s">
        <v>283</v>
      </c>
      <c r="AQ26" s="11" t="s">
        <v>145</v>
      </c>
      <c r="AR26" s="15" t="s">
        <v>283</v>
      </c>
      <c r="AS26" s="11"/>
    </row>
    <row r="27" spans="1:45" ht="30" customHeight="1">
      <c r="A27" s="225"/>
      <c r="B27" s="11" t="s">
        <v>286</v>
      </c>
      <c r="C27" s="11"/>
      <c r="D27" s="11"/>
      <c r="E27" s="11"/>
      <c r="F27" s="11"/>
      <c r="G27" s="11"/>
      <c r="H27" s="14" t="s">
        <v>287</v>
      </c>
      <c r="I27" s="14" t="s">
        <v>288</v>
      </c>
      <c r="J27" s="14" t="s">
        <v>289</v>
      </c>
      <c r="K27" s="14" t="s">
        <v>290</v>
      </c>
      <c r="L27" s="14" t="s">
        <v>291</v>
      </c>
      <c r="M27" s="15"/>
      <c r="N27" s="15"/>
      <c r="O27" s="15"/>
      <c r="P27" s="14" t="s">
        <v>292</v>
      </c>
      <c r="Q27" s="15"/>
      <c r="R27" s="15"/>
      <c r="S27" s="16"/>
      <c r="T27" s="14" t="s">
        <v>293</v>
      </c>
      <c r="U27" s="15"/>
      <c r="V27" s="14" t="s">
        <v>294</v>
      </c>
      <c r="W27" s="14" t="s">
        <v>295</v>
      </c>
      <c r="X27" s="14" t="s">
        <v>296</v>
      </c>
      <c r="Y27" s="14" t="s">
        <v>293</v>
      </c>
      <c r="Z27" s="14" t="s">
        <v>297</v>
      </c>
      <c r="AA27" s="14" t="s">
        <v>298</v>
      </c>
      <c r="AB27" s="14" t="s">
        <v>299</v>
      </c>
      <c r="AC27" s="14" t="s">
        <v>298</v>
      </c>
      <c r="AD27" s="14" t="s">
        <v>300</v>
      </c>
      <c r="AE27" s="14" t="s">
        <v>301</v>
      </c>
      <c r="AF27" s="15"/>
      <c r="AG27" s="15"/>
      <c r="AH27" s="14" t="s">
        <v>298</v>
      </c>
      <c r="AI27" s="15"/>
      <c r="AJ27" s="14" t="s">
        <v>302</v>
      </c>
      <c r="AK27" s="14" t="s">
        <v>303</v>
      </c>
      <c r="AL27" s="14" t="s">
        <v>304</v>
      </c>
      <c r="AM27" s="14" t="s">
        <v>304</v>
      </c>
      <c r="AN27" s="15"/>
      <c r="AO27" s="14" t="s">
        <v>304</v>
      </c>
      <c r="AP27" s="14" t="s">
        <v>304</v>
      </c>
      <c r="AQ27" s="15"/>
      <c r="AR27" s="14" t="s">
        <v>304</v>
      </c>
      <c r="AS27" s="15"/>
    </row>
    <row r="28" spans="1:45" ht="30" customHeight="1">
      <c r="A28" s="225"/>
      <c r="B28" s="11" t="s">
        <v>305</v>
      </c>
      <c r="C28" s="11" t="s">
        <v>306</v>
      </c>
      <c r="D28" s="11" t="s">
        <v>307</v>
      </c>
      <c r="E28" s="11" t="s">
        <v>308</v>
      </c>
      <c r="F28" s="11" t="s">
        <v>309</v>
      </c>
      <c r="G28" s="11" t="s">
        <v>310</v>
      </c>
      <c r="H28" s="11" t="s">
        <v>311</v>
      </c>
      <c r="I28" s="11" t="s">
        <v>312</v>
      </c>
      <c r="J28" s="11" t="s">
        <v>310</v>
      </c>
      <c r="K28" s="11" t="s">
        <v>313</v>
      </c>
      <c r="L28" s="11" t="s">
        <v>310</v>
      </c>
      <c r="M28" s="11" t="s">
        <v>310</v>
      </c>
      <c r="N28" s="11" t="s">
        <v>314</v>
      </c>
      <c r="O28" s="11" t="s">
        <v>315</v>
      </c>
      <c r="P28" s="11" t="s">
        <v>316</v>
      </c>
      <c r="Q28" s="11" t="s">
        <v>317</v>
      </c>
      <c r="R28" s="11" t="s">
        <v>318</v>
      </c>
      <c r="S28" s="11" t="s">
        <v>317</v>
      </c>
      <c r="T28" s="11" t="s">
        <v>319</v>
      </c>
      <c r="U28" s="11" t="s">
        <v>320</v>
      </c>
      <c r="V28" s="11" t="s">
        <v>321</v>
      </c>
      <c r="W28" s="11" t="s">
        <v>322</v>
      </c>
      <c r="X28" s="11" t="s">
        <v>322</v>
      </c>
      <c r="Y28" s="11" t="s">
        <v>323</v>
      </c>
      <c r="Z28" s="11" t="s">
        <v>324</v>
      </c>
      <c r="AA28" s="11" t="s">
        <v>325</v>
      </c>
      <c r="AB28" s="11" t="s">
        <v>326</v>
      </c>
      <c r="AC28" s="11" t="s">
        <v>317</v>
      </c>
      <c r="AD28" s="11" t="s">
        <v>327</v>
      </c>
      <c r="AE28" s="11" t="s">
        <v>328</v>
      </c>
      <c r="AF28" s="11" t="s">
        <v>310</v>
      </c>
      <c r="AG28" s="11" t="s">
        <v>329</v>
      </c>
      <c r="AH28" s="11" t="s">
        <v>330</v>
      </c>
      <c r="AI28" s="11" t="s">
        <v>310</v>
      </c>
      <c r="AJ28" s="11" t="s">
        <v>331</v>
      </c>
      <c r="AK28" s="11" t="s">
        <v>317</v>
      </c>
      <c r="AL28" s="11" t="s">
        <v>310</v>
      </c>
      <c r="AM28" s="11" t="s">
        <v>332</v>
      </c>
      <c r="AN28" s="11" t="s">
        <v>310</v>
      </c>
      <c r="AO28" s="11" t="s">
        <v>329</v>
      </c>
      <c r="AP28" s="11" t="s">
        <v>310</v>
      </c>
      <c r="AQ28" s="11" t="s">
        <v>333</v>
      </c>
      <c r="AR28" s="11" t="s">
        <v>334</v>
      </c>
      <c r="AS28" s="11"/>
    </row>
    <row r="29" spans="1:45" ht="30" customHeight="1">
      <c r="A29" s="225"/>
      <c r="B29" s="11" t="s">
        <v>335</v>
      </c>
      <c r="C29" s="11">
        <v>12000</v>
      </c>
      <c r="D29" s="17">
        <v>30000</v>
      </c>
      <c r="E29" s="11" t="s">
        <v>336</v>
      </c>
      <c r="F29" s="17">
        <v>14000</v>
      </c>
      <c r="G29" s="11" t="s">
        <v>337</v>
      </c>
      <c r="H29" s="11">
        <v>10000</v>
      </c>
      <c r="I29" s="11">
        <v>7600</v>
      </c>
      <c r="J29" s="11">
        <v>5000</v>
      </c>
      <c r="K29" s="17">
        <v>20640</v>
      </c>
      <c r="L29" s="11">
        <v>5000</v>
      </c>
      <c r="M29" s="11">
        <v>7000</v>
      </c>
      <c r="N29" s="17">
        <v>18170</v>
      </c>
      <c r="O29" s="11" t="s">
        <v>338</v>
      </c>
      <c r="P29" s="11">
        <v>2800</v>
      </c>
      <c r="Q29" s="11" t="s">
        <v>339</v>
      </c>
      <c r="R29" s="17">
        <v>8328</v>
      </c>
      <c r="S29" s="11">
        <v>7200</v>
      </c>
      <c r="T29" s="11">
        <v>5050</v>
      </c>
      <c r="U29" s="11">
        <v>7040</v>
      </c>
      <c r="V29" s="11" t="s">
        <v>340</v>
      </c>
      <c r="W29" s="11">
        <v>10000</v>
      </c>
      <c r="X29" s="11">
        <v>500</v>
      </c>
      <c r="Y29" s="11">
        <v>32800</v>
      </c>
      <c r="Z29" s="11" t="s">
        <v>341</v>
      </c>
      <c r="AA29" s="11" t="s">
        <v>342</v>
      </c>
      <c r="AB29" s="11">
        <v>28500</v>
      </c>
      <c r="AC29" s="11">
        <v>12000</v>
      </c>
      <c r="AD29" s="11">
        <v>580</v>
      </c>
      <c r="AE29" s="11">
        <v>2880</v>
      </c>
      <c r="AF29" s="11" t="s">
        <v>343</v>
      </c>
      <c r="AG29" s="11">
        <v>6000</v>
      </c>
      <c r="AH29" s="11" t="s">
        <v>344</v>
      </c>
      <c r="AI29" s="18">
        <v>35000</v>
      </c>
      <c r="AJ29" s="11" t="s">
        <v>345</v>
      </c>
      <c r="AK29" s="11" t="s">
        <v>346</v>
      </c>
      <c r="AL29" s="11">
        <v>6000</v>
      </c>
      <c r="AM29" s="11">
        <v>6000</v>
      </c>
      <c r="AN29" s="11" t="s">
        <v>347</v>
      </c>
      <c r="AO29" s="18">
        <v>13500</v>
      </c>
      <c r="AP29" s="18">
        <v>13500</v>
      </c>
      <c r="AQ29" s="11">
        <v>8400</v>
      </c>
      <c r="AR29" s="11">
        <v>2000</v>
      </c>
      <c r="AS29" s="11"/>
    </row>
    <row r="30" spans="1:45" ht="30" customHeight="1">
      <c r="A30" s="225"/>
      <c r="B30" s="19" t="s">
        <v>348</v>
      </c>
      <c r="C30" s="20">
        <v>0.5</v>
      </c>
      <c r="D30" s="20">
        <v>0.8</v>
      </c>
      <c r="E30" s="20">
        <v>0.75</v>
      </c>
      <c r="F30" s="20">
        <v>0.94</v>
      </c>
      <c r="G30" s="20">
        <v>1</v>
      </c>
      <c r="H30" s="20">
        <v>0.4</v>
      </c>
      <c r="I30" s="20">
        <v>0.4</v>
      </c>
      <c r="J30" s="20">
        <v>0.8</v>
      </c>
      <c r="K30" s="20">
        <v>0.92</v>
      </c>
      <c r="L30" s="20">
        <v>0.8</v>
      </c>
      <c r="M30" s="20">
        <v>0.5</v>
      </c>
      <c r="N30" s="20">
        <v>0.83</v>
      </c>
      <c r="O30" s="20">
        <v>0.7</v>
      </c>
      <c r="P30" s="20">
        <v>0.71</v>
      </c>
      <c r="Q30" s="20">
        <v>0.5</v>
      </c>
      <c r="R30" s="20">
        <v>1</v>
      </c>
      <c r="S30" s="20">
        <v>0.16</v>
      </c>
      <c r="T30" s="20">
        <v>0.6</v>
      </c>
      <c r="U30" s="20">
        <v>0.11</v>
      </c>
      <c r="V30" s="20">
        <v>1</v>
      </c>
      <c r="W30" s="20">
        <v>0.75</v>
      </c>
      <c r="X30" s="20">
        <v>0.8</v>
      </c>
      <c r="Y30" s="20">
        <v>0.4</v>
      </c>
      <c r="Z30" s="20">
        <v>0</v>
      </c>
      <c r="AA30" s="20">
        <v>0.75</v>
      </c>
      <c r="AB30" s="20">
        <v>0.93</v>
      </c>
      <c r="AC30" s="20">
        <v>0.5</v>
      </c>
      <c r="AD30" s="20">
        <v>1</v>
      </c>
      <c r="AE30" s="20">
        <v>0.45</v>
      </c>
      <c r="AF30" s="20">
        <v>0.7</v>
      </c>
      <c r="AG30" s="20">
        <v>1</v>
      </c>
      <c r="AH30" s="11" t="s">
        <v>349</v>
      </c>
      <c r="AI30" s="11" t="s">
        <v>350</v>
      </c>
      <c r="AJ30" s="20">
        <v>0.6</v>
      </c>
      <c r="AK30" s="11" t="s">
        <v>351</v>
      </c>
      <c r="AL30" s="20">
        <v>0.2</v>
      </c>
      <c r="AM30" s="11" t="s">
        <v>352</v>
      </c>
      <c r="AN30" s="20">
        <v>0.8</v>
      </c>
      <c r="AO30" s="11" t="s">
        <v>350</v>
      </c>
      <c r="AP30" s="11" t="s">
        <v>350</v>
      </c>
      <c r="AQ30" s="20">
        <v>0.66</v>
      </c>
      <c r="AR30" s="20">
        <v>0.8</v>
      </c>
      <c r="AS30" s="20"/>
    </row>
    <row r="31" spans="1:45" ht="30" customHeight="1">
      <c r="A31" s="225"/>
      <c r="B31" s="11" t="s">
        <v>353</v>
      </c>
      <c r="C31" s="11" t="s">
        <v>354</v>
      </c>
      <c r="D31" s="11" t="s">
        <v>355</v>
      </c>
      <c r="E31" s="11" t="s">
        <v>356</v>
      </c>
      <c r="F31" s="11" t="s">
        <v>357</v>
      </c>
      <c r="G31" s="11" t="s">
        <v>350</v>
      </c>
      <c r="H31" s="11" t="s">
        <v>358</v>
      </c>
      <c r="I31" s="11" t="s">
        <v>359</v>
      </c>
      <c r="J31" s="11" t="s">
        <v>360</v>
      </c>
      <c r="K31" s="11" t="s">
        <v>361</v>
      </c>
      <c r="L31" s="11" t="s">
        <v>362</v>
      </c>
      <c r="M31" s="11" t="s">
        <v>363</v>
      </c>
      <c r="N31" s="11" t="s">
        <v>364</v>
      </c>
      <c r="O31" s="11" t="s">
        <v>365</v>
      </c>
      <c r="P31" s="11" t="s">
        <v>366</v>
      </c>
      <c r="Q31" s="11" t="s">
        <v>367</v>
      </c>
      <c r="R31" s="11" t="s">
        <v>368</v>
      </c>
      <c r="S31" s="11" t="s">
        <v>369</v>
      </c>
      <c r="T31" s="11" t="s">
        <v>370</v>
      </c>
      <c r="U31" s="11" t="s">
        <v>371</v>
      </c>
      <c r="V31" s="11" t="s">
        <v>372</v>
      </c>
      <c r="W31" s="11" t="s">
        <v>373</v>
      </c>
      <c r="X31" s="11" t="s">
        <v>374</v>
      </c>
      <c r="Y31" s="11" t="s">
        <v>375</v>
      </c>
      <c r="Z31" s="11" t="s">
        <v>376</v>
      </c>
      <c r="AA31" s="11" t="s">
        <v>377</v>
      </c>
      <c r="AB31" s="11" t="s">
        <v>378</v>
      </c>
      <c r="AC31" s="11" t="s">
        <v>379</v>
      </c>
      <c r="AD31" s="11" t="s">
        <v>380</v>
      </c>
      <c r="AE31" s="11" t="s">
        <v>381</v>
      </c>
      <c r="AF31" s="11" t="s">
        <v>382</v>
      </c>
      <c r="AG31" s="11" t="s">
        <v>383</v>
      </c>
      <c r="AH31" s="11" t="s">
        <v>384</v>
      </c>
      <c r="AI31" s="11" t="s">
        <v>385</v>
      </c>
      <c r="AJ31" s="11" t="s">
        <v>386</v>
      </c>
      <c r="AK31" s="11" t="s">
        <v>387</v>
      </c>
      <c r="AL31" s="11" t="s">
        <v>388</v>
      </c>
      <c r="AM31" s="11" t="s">
        <v>389</v>
      </c>
      <c r="AN31" s="11" t="s">
        <v>350</v>
      </c>
      <c r="AO31" s="18" t="s">
        <v>390</v>
      </c>
      <c r="AP31" s="18" t="s">
        <v>391</v>
      </c>
      <c r="AQ31" s="11" t="s">
        <v>392</v>
      </c>
      <c r="AR31" s="11" t="s">
        <v>393</v>
      </c>
      <c r="AS31" s="11"/>
    </row>
    <row r="32" spans="1:45" ht="30" customHeight="1">
      <c r="A32" s="225"/>
      <c r="B32" s="11" t="s">
        <v>394</v>
      </c>
      <c r="C32" s="20">
        <v>0.77</v>
      </c>
      <c r="D32" s="20">
        <v>0.99</v>
      </c>
      <c r="E32" s="20">
        <v>0.75</v>
      </c>
      <c r="F32" s="20">
        <v>0.98</v>
      </c>
      <c r="G32" s="20"/>
      <c r="H32" s="20">
        <v>0.75</v>
      </c>
      <c r="I32" s="20">
        <v>0.66</v>
      </c>
      <c r="J32" s="20"/>
      <c r="K32" s="20">
        <v>0.97</v>
      </c>
      <c r="L32" s="11" t="s">
        <v>395</v>
      </c>
      <c r="M32" s="20"/>
      <c r="N32" s="20">
        <v>0.94</v>
      </c>
      <c r="O32" s="11"/>
      <c r="P32" s="20">
        <v>0.67</v>
      </c>
      <c r="Q32" s="20">
        <v>0.8</v>
      </c>
      <c r="R32" s="20">
        <v>1</v>
      </c>
      <c r="S32" s="20">
        <v>0.83</v>
      </c>
      <c r="T32" s="20"/>
      <c r="U32" s="11"/>
      <c r="V32" s="20">
        <v>1</v>
      </c>
      <c r="W32" s="20"/>
      <c r="X32" s="11"/>
      <c r="Y32" s="20">
        <v>0.35</v>
      </c>
      <c r="Z32" s="11" t="s">
        <v>396</v>
      </c>
      <c r="AA32" s="20">
        <v>0.75</v>
      </c>
      <c r="AB32" s="20">
        <v>0.8</v>
      </c>
      <c r="AC32" s="11"/>
      <c r="AD32" s="11"/>
      <c r="AE32" s="20">
        <v>0.6</v>
      </c>
      <c r="AF32" s="20">
        <v>0.6</v>
      </c>
      <c r="AG32" s="20">
        <v>1</v>
      </c>
      <c r="AH32" s="20">
        <v>0.74</v>
      </c>
      <c r="AI32" s="11" t="s">
        <v>350</v>
      </c>
      <c r="AJ32" s="20"/>
      <c r="AK32" s="11" t="s">
        <v>351</v>
      </c>
      <c r="AL32" s="11" t="s">
        <v>350</v>
      </c>
      <c r="AM32" s="20"/>
      <c r="AN32" s="11"/>
      <c r="AO32" s="11" t="s">
        <v>350</v>
      </c>
      <c r="AP32" s="11" t="s">
        <v>350</v>
      </c>
      <c r="AQ32" s="20">
        <v>0.66</v>
      </c>
      <c r="AR32" s="20">
        <v>0.4</v>
      </c>
      <c r="AS32" s="20"/>
    </row>
    <row r="33" spans="1:45" ht="30" customHeight="1">
      <c r="A33" s="225"/>
      <c r="B33" s="19" t="s">
        <v>397</v>
      </c>
      <c r="C33" s="11" t="s">
        <v>398</v>
      </c>
      <c r="D33" s="11" t="s">
        <v>399</v>
      </c>
      <c r="E33" s="11" t="s">
        <v>400</v>
      </c>
      <c r="F33" s="11" t="s">
        <v>401</v>
      </c>
      <c r="G33" s="11" t="s">
        <v>402</v>
      </c>
      <c r="H33" s="11" t="s">
        <v>403</v>
      </c>
      <c r="I33" s="11" t="s">
        <v>404</v>
      </c>
      <c r="J33" s="11" t="s">
        <v>405</v>
      </c>
      <c r="K33" s="11" t="s">
        <v>406</v>
      </c>
      <c r="L33" s="11" t="s">
        <v>407</v>
      </c>
      <c r="M33" s="11" t="s">
        <v>408</v>
      </c>
      <c r="N33" s="11" t="s">
        <v>409</v>
      </c>
      <c r="O33" s="11" t="s">
        <v>410</v>
      </c>
      <c r="P33" s="11" t="s">
        <v>411</v>
      </c>
      <c r="Q33" s="11" t="s">
        <v>412</v>
      </c>
      <c r="R33" s="11" t="s">
        <v>413</v>
      </c>
      <c r="S33" s="11" t="s">
        <v>414</v>
      </c>
      <c r="T33" s="11" t="s">
        <v>415</v>
      </c>
      <c r="U33" s="11" t="s">
        <v>416</v>
      </c>
      <c r="V33" s="11" t="s">
        <v>417</v>
      </c>
      <c r="W33" s="11" t="s">
        <v>418</v>
      </c>
      <c r="X33" s="11" t="s">
        <v>419</v>
      </c>
      <c r="Y33" s="11" t="s">
        <v>420</v>
      </c>
      <c r="Z33" s="11" t="s">
        <v>421</v>
      </c>
      <c r="AA33" s="11" t="s">
        <v>422</v>
      </c>
      <c r="AB33" s="11" t="s">
        <v>423</v>
      </c>
      <c r="AC33" s="11" t="s">
        <v>424</v>
      </c>
      <c r="AD33" s="11" t="s">
        <v>425</v>
      </c>
      <c r="AE33" s="11" t="s">
        <v>426</v>
      </c>
      <c r="AF33" s="11" t="s">
        <v>427</v>
      </c>
      <c r="AG33" s="11" t="s">
        <v>428</v>
      </c>
      <c r="AH33" s="11" t="s">
        <v>429</v>
      </c>
      <c r="AI33" s="11" t="s">
        <v>430</v>
      </c>
      <c r="AJ33" s="11" t="s">
        <v>431</v>
      </c>
      <c r="AK33" s="11" t="s">
        <v>432</v>
      </c>
      <c r="AL33" s="11" t="s">
        <v>433</v>
      </c>
      <c r="AM33" s="11" t="s">
        <v>434</v>
      </c>
      <c r="AN33" s="11" t="s">
        <v>435</v>
      </c>
      <c r="AO33" s="11" t="s">
        <v>436</v>
      </c>
      <c r="AP33" s="11" t="s">
        <v>437</v>
      </c>
      <c r="AQ33" s="11" t="s">
        <v>438</v>
      </c>
      <c r="AR33" s="11" t="s">
        <v>439</v>
      </c>
      <c r="AS33" s="11"/>
    </row>
    <row r="34" spans="1:45" ht="30" customHeight="1">
      <c r="A34" s="225"/>
      <c r="B34" s="19" t="s">
        <v>440</v>
      </c>
      <c r="C34" s="11" t="s">
        <v>145</v>
      </c>
      <c r="D34" s="11" t="s">
        <v>441</v>
      </c>
      <c r="E34" s="11" t="s">
        <v>442</v>
      </c>
      <c r="F34" s="11" t="s">
        <v>443</v>
      </c>
      <c r="G34" s="15" t="s">
        <v>444</v>
      </c>
      <c r="H34" s="11" t="s">
        <v>445</v>
      </c>
      <c r="I34" s="11" t="s">
        <v>446</v>
      </c>
      <c r="J34" s="11" t="s">
        <v>447</v>
      </c>
      <c r="K34" s="11" t="s">
        <v>144</v>
      </c>
      <c r="L34" s="11" t="s">
        <v>448</v>
      </c>
      <c r="M34" s="11" t="s">
        <v>145</v>
      </c>
      <c r="N34" s="11" t="s">
        <v>145</v>
      </c>
      <c r="O34" s="11" t="s">
        <v>145</v>
      </c>
      <c r="P34" s="11" t="s">
        <v>449</v>
      </c>
      <c r="Q34" s="11" t="s">
        <v>450</v>
      </c>
      <c r="R34" s="11" t="s">
        <v>451</v>
      </c>
      <c r="S34" s="11" t="s">
        <v>145</v>
      </c>
      <c r="T34" s="11" t="s">
        <v>452</v>
      </c>
      <c r="U34" s="11" t="s">
        <v>145</v>
      </c>
      <c r="V34" s="11" t="s">
        <v>453</v>
      </c>
      <c r="W34" s="11" t="s">
        <v>145</v>
      </c>
      <c r="X34" s="11" t="s">
        <v>454</v>
      </c>
      <c r="Y34" s="11" t="s">
        <v>455</v>
      </c>
      <c r="Z34" s="11" t="s">
        <v>456</v>
      </c>
      <c r="AA34" s="11" t="s">
        <v>457</v>
      </c>
      <c r="AB34" s="11" t="s">
        <v>458</v>
      </c>
      <c r="AC34" s="11" t="s">
        <v>459</v>
      </c>
      <c r="AD34" s="11" t="s">
        <v>460</v>
      </c>
      <c r="AE34" s="11" t="s">
        <v>145</v>
      </c>
      <c r="AF34" s="11" t="s">
        <v>461</v>
      </c>
      <c r="AG34" s="11" t="s">
        <v>462</v>
      </c>
      <c r="AH34" s="11" t="s">
        <v>145</v>
      </c>
      <c r="AI34" s="11" t="s">
        <v>144</v>
      </c>
      <c r="AJ34" s="11" t="s">
        <v>145</v>
      </c>
      <c r="AK34" s="11" t="s">
        <v>463</v>
      </c>
      <c r="AL34" s="11" t="s">
        <v>462</v>
      </c>
      <c r="AM34" s="11" t="s">
        <v>464</v>
      </c>
      <c r="AN34" s="11" t="s">
        <v>145</v>
      </c>
      <c r="AO34" s="11" t="s">
        <v>465</v>
      </c>
      <c r="AP34" s="11" t="s">
        <v>462</v>
      </c>
      <c r="AQ34" s="11" t="s">
        <v>145</v>
      </c>
      <c r="AR34" s="11" t="s">
        <v>145</v>
      </c>
      <c r="AS34" s="11"/>
    </row>
    <row r="35" spans="1:45" ht="30" customHeight="1">
      <c r="A35" s="225"/>
      <c r="B35" s="11" t="s">
        <v>466</v>
      </c>
      <c r="C35" s="11" t="s">
        <v>144</v>
      </c>
      <c r="D35" s="14" t="s">
        <v>144</v>
      </c>
      <c r="E35" s="14" t="s">
        <v>144</v>
      </c>
      <c r="F35" s="14" t="s">
        <v>144</v>
      </c>
      <c r="G35" s="14" t="s">
        <v>144</v>
      </c>
      <c r="H35" s="14" t="s">
        <v>144</v>
      </c>
      <c r="I35" s="14" t="s">
        <v>144</v>
      </c>
      <c r="J35" s="14" t="s">
        <v>144</v>
      </c>
      <c r="K35" s="11" t="s">
        <v>144</v>
      </c>
      <c r="L35" s="14" t="s">
        <v>144</v>
      </c>
      <c r="M35" s="11" t="s">
        <v>144</v>
      </c>
      <c r="N35" s="11" t="s">
        <v>144</v>
      </c>
      <c r="O35" s="11" t="s">
        <v>144</v>
      </c>
      <c r="P35" s="14" t="s">
        <v>144</v>
      </c>
      <c r="Q35" s="14" t="s">
        <v>144</v>
      </c>
      <c r="R35" s="14" t="s">
        <v>144</v>
      </c>
      <c r="S35" s="11" t="s">
        <v>144</v>
      </c>
      <c r="T35" s="14" t="s">
        <v>144</v>
      </c>
      <c r="U35" s="21" t="s">
        <v>144</v>
      </c>
      <c r="V35" s="14" t="s">
        <v>144</v>
      </c>
      <c r="W35" s="11" t="s">
        <v>144</v>
      </c>
      <c r="X35" s="14" t="s">
        <v>145</v>
      </c>
      <c r="Y35" s="14" t="s">
        <v>144</v>
      </c>
      <c r="Z35" s="11" t="s">
        <v>145</v>
      </c>
      <c r="AA35" s="14" t="s">
        <v>145</v>
      </c>
      <c r="AB35" s="14" t="s">
        <v>144</v>
      </c>
      <c r="AC35" s="14" t="s">
        <v>144</v>
      </c>
      <c r="AD35" s="11" t="s">
        <v>144</v>
      </c>
      <c r="AE35" s="11" t="s">
        <v>144</v>
      </c>
      <c r="AF35" s="14" t="s">
        <v>144</v>
      </c>
      <c r="AG35" s="14" t="s">
        <v>144</v>
      </c>
      <c r="AH35" s="11" t="s">
        <v>144</v>
      </c>
      <c r="AI35" s="11" t="s">
        <v>144</v>
      </c>
      <c r="AJ35" s="11" t="s">
        <v>144</v>
      </c>
      <c r="AK35" s="14" t="s">
        <v>144</v>
      </c>
      <c r="AL35" s="14" t="s">
        <v>144</v>
      </c>
      <c r="AM35" s="14" t="s">
        <v>144</v>
      </c>
      <c r="AN35" s="11" t="s">
        <v>144</v>
      </c>
      <c r="AO35" s="14" t="s">
        <v>144</v>
      </c>
      <c r="AP35" s="14" t="s">
        <v>144</v>
      </c>
      <c r="AQ35" s="11" t="s">
        <v>144</v>
      </c>
      <c r="AR35" s="11" t="s">
        <v>144</v>
      </c>
      <c r="AS35" s="11"/>
    </row>
    <row r="36" spans="1:45" ht="30" customHeight="1">
      <c r="A36" s="225"/>
      <c r="B36" s="11" t="s">
        <v>467</v>
      </c>
      <c r="C36" s="11" t="s">
        <v>144</v>
      </c>
      <c r="D36" s="11" t="s">
        <v>145</v>
      </c>
      <c r="E36" s="11" t="s">
        <v>145</v>
      </c>
      <c r="F36" s="11" t="s">
        <v>145</v>
      </c>
      <c r="G36" s="11" t="s">
        <v>144</v>
      </c>
      <c r="H36" s="11" t="s">
        <v>145</v>
      </c>
      <c r="I36" s="11" t="s">
        <v>144</v>
      </c>
      <c r="J36" s="11" t="s">
        <v>144</v>
      </c>
      <c r="K36" s="11" t="s">
        <v>144</v>
      </c>
      <c r="L36" s="11" t="s">
        <v>145</v>
      </c>
      <c r="M36" s="11" t="s">
        <v>145</v>
      </c>
      <c r="N36" s="11" t="s">
        <v>145</v>
      </c>
      <c r="O36" s="11" t="s">
        <v>145</v>
      </c>
      <c r="P36" s="11" t="s">
        <v>145</v>
      </c>
      <c r="Q36" s="11" t="s">
        <v>145</v>
      </c>
      <c r="R36" s="11" t="s">
        <v>145</v>
      </c>
      <c r="S36" s="11" t="s">
        <v>145</v>
      </c>
      <c r="T36" s="11" t="s">
        <v>144</v>
      </c>
      <c r="U36" s="11" t="s">
        <v>144</v>
      </c>
      <c r="V36" s="11" t="s">
        <v>145</v>
      </c>
      <c r="W36" s="11" t="s">
        <v>145</v>
      </c>
      <c r="X36" s="11" t="s">
        <v>145</v>
      </c>
      <c r="Y36" s="11" t="s">
        <v>144</v>
      </c>
      <c r="Z36" s="11" t="s">
        <v>145</v>
      </c>
      <c r="AA36" s="11" t="s">
        <v>145</v>
      </c>
      <c r="AB36" s="11" t="s">
        <v>145</v>
      </c>
      <c r="AC36" s="11" t="s">
        <v>145</v>
      </c>
      <c r="AD36" s="11" t="s">
        <v>144</v>
      </c>
      <c r="AE36" s="11" t="s">
        <v>144</v>
      </c>
      <c r="AF36" s="11" t="s">
        <v>145</v>
      </c>
      <c r="AG36" s="11" t="s">
        <v>145</v>
      </c>
      <c r="AH36" s="11" t="s">
        <v>145</v>
      </c>
      <c r="AI36" s="11" t="s">
        <v>144</v>
      </c>
      <c r="AJ36" s="11" t="s">
        <v>145</v>
      </c>
      <c r="AK36" s="11" t="s">
        <v>145</v>
      </c>
      <c r="AL36" s="11" t="s">
        <v>145</v>
      </c>
      <c r="AM36" s="11" t="s">
        <v>145</v>
      </c>
      <c r="AN36" s="11" t="s">
        <v>145</v>
      </c>
      <c r="AO36" s="11" t="s">
        <v>145</v>
      </c>
      <c r="AP36" s="11" t="s">
        <v>144</v>
      </c>
      <c r="AQ36" s="11" t="s">
        <v>145</v>
      </c>
      <c r="AR36" s="11" t="s">
        <v>145</v>
      </c>
      <c r="AS36" s="11"/>
    </row>
    <row r="37" spans="1:45" ht="30" customHeight="1">
      <c r="A37" s="226"/>
      <c r="B37" s="11" t="s">
        <v>468</v>
      </c>
      <c r="C37" s="11" t="s">
        <v>469</v>
      </c>
      <c r="D37" s="11" t="s">
        <v>470</v>
      </c>
      <c r="E37" s="11" t="s">
        <v>471</v>
      </c>
      <c r="F37" s="11" t="s">
        <v>472</v>
      </c>
      <c r="G37" s="11" t="s">
        <v>473</v>
      </c>
      <c r="H37" s="11" t="s">
        <v>474</v>
      </c>
      <c r="I37" s="11" t="s">
        <v>475</v>
      </c>
      <c r="J37" s="11" t="s">
        <v>476</v>
      </c>
      <c r="K37" s="11" t="s">
        <v>477</v>
      </c>
      <c r="L37" s="11" t="s">
        <v>478</v>
      </c>
      <c r="M37" s="11" t="s">
        <v>479</v>
      </c>
      <c r="N37" s="11" t="s">
        <v>480</v>
      </c>
      <c r="O37" s="11" t="s">
        <v>481</v>
      </c>
      <c r="P37" s="11" t="s">
        <v>482</v>
      </c>
      <c r="Q37" s="11" t="s">
        <v>483</v>
      </c>
      <c r="R37" s="11" t="s">
        <v>484</v>
      </c>
      <c r="S37" s="11" t="s">
        <v>485</v>
      </c>
      <c r="T37" s="11" t="s">
        <v>486</v>
      </c>
      <c r="U37" s="11" t="s">
        <v>487</v>
      </c>
      <c r="V37" s="11" t="s">
        <v>488</v>
      </c>
      <c r="W37" s="11" t="s">
        <v>489</v>
      </c>
      <c r="X37" s="11" t="s">
        <v>490</v>
      </c>
      <c r="Y37" s="11" t="s">
        <v>491</v>
      </c>
      <c r="Z37" s="11" t="s">
        <v>492</v>
      </c>
      <c r="AA37" s="11" t="s">
        <v>493</v>
      </c>
      <c r="AB37" s="11" t="s">
        <v>494</v>
      </c>
      <c r="AC37" s="11" t="s">
        <v>495</v>
      </c>
      <c r="AD37" s="11" t="s">
        <v>496</v>
      </c>
      <c r="AE37" s="11" t="s">
        <v>497</v>
      </c>
      <c r="AF37" s="11" t="s">
        <v>498</v>
      </c>
      <c r="AG37" s="11" t="s">
        <v>499</v>
      </c>
      <c r="AH37" s="11" t="s">
        <v>500</v>
      </c>
      <c r="AI37" s="11" t="s">
        <v>501</v>
      </c>
      <c r="AJ37" s="11" t="s">
        <v>502</v>
      </c>
      <c r="AK37" s="11" t="s">
        <v>503</v>
      </c>
      <c r="AL37" s="11" t="s">
        <v>504</v>
      </c>
      <c r="AM37" s="11" t="s">
        <v>505</v>
      </c>
      <c r="AN37" s="11" t="s">
        <v>506</v>
      </c>
      <c r="AO37" s="11" t="s">
        <v>504</v>
      </c>
      <c r="AP37" s="11" t="s">
        <v>507</v>
      </c>
      <c r="AQ37" s="11" t="s">
        <v>508</v>
      </c>
      <c r="AR37" s="11" t="s">
        <v>509</v>
      </c>
      <c r="AS37" s="11"/>
    </row>
    <row r="38" spans="1:45" ht="15.75" customHeight="1">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row>
    <row r="39" spans="1:45" ht="42" customHeight="1">
      <c r="A39" s="179" t="s">
        <v>510</v>
      </c>
      <c r="B39" s="11" t="s">
        <v>511</v>
      </c>
      <c r="C39" s="11" t="s">
        <v>512</v>
      </c>
      <c r="D39" s="11" t="s">
        <v>163</v>
      </c>
      <c r="E39" s="11" t="s">
        <v>513</v>
      </c>
      <c r="F39" s="11" t="s">
        <v>163</v>
      </c>
      <c r="G39" s="11" t="s">
        <v>513</v>
      </c>
      <c r="H39" s="11" t="s">
        <v>514</v>
      </c>
      <c r="I39" s="11" t="s">
        <v>515</v>
      </c>
      <c r="J39" s="11" t="s">
        <v>516</v>
      </c>
      <c r="K39" s="11" t="s">
        <v>163</v>
      </c>
      <c r="L39" s="11" t="s">
        <v>517</v>
      </c>
      <c r="M39" s="11" t="s">
        <v>518</v>
      </c>
      <c r="N39" s="11" t="s">
        <v>519</v>
      </c>
      <c r="O39" s="11" t="s">
        <v>520</v>
      </c>
      <c r="P39" s="11" t="s">
        <v>521</v>
      </c>
      <c r="Q39" s="11" t="s">
        <v>522</v>
      </c>
      <c r="R39" s="11" t="s">
        <v>523</v>
      </c>
      <c r="S39" s="11" t="s">
        <v>163</v>
      </c>
      <c r="T39" s="11" t="s">
        <v>524</v>
      </c>
      <c r="U39" s="11" t="s">
        <v>525</v>
      </c>
      <c r="V39" s="11" t="s">
        <v>526</v>
      </c>
      <c r="W39" s="11" t="s">
        <v>527</v>
      </c>
      <c r="X39" s="11" t="s">
        <v>528</v>
      </c>
      <c r="Y39" s="11" t="s">
        <v>529</v>
      </c>
      <c r="Z39" s="11" t="s">
        <v>530</v>
      </c>
      <c r="AA39" s="11" t="s">
        <v>531</v>
      </c>
      <c r="AB39" s="18" t="s">
        <v>532</v>
      </c>
      <c r="AC39" s="11" t="s">
        <v>533</v>
      </c>
      <c r="AD39" s="11" t="s">
        <v>534</v>
      </c>
      <c r="AE39" s="11" t="s">
        <v>535</v>
      </c>
      <c r="AF39" s="11" t="s">
        <v>163</v>
      </c>
      <c r="AG39" s="11" t="s">
        <v>163</v>
      </c>
      <c r="AH39" s="11" t="s">
        <v>536</v>
      </c>
      <c r="AI39" s="11" t="s">
        <v>163</v>
      </c>
      <c r="AJ39" s="11" t="s">
        <v>537</v>
      </c>
      <c r="AK39" s="11" t="s">
        <v>538</v>
      </c>
      <c r="AL39" s="11" t="s">
        <v>539</v>
      </c>
      <c r="AM39" s="11" t="s">
        <v>540</v>
      </c>
      <c r="AN39" s="11" t="s">
        <v>163</v>
      </c>
      <c r="AO39" s="11" t="s">
        <v>539</v>
      </c>
      <c r="AP39" s="11" t="s">
        <v>539</v>
      </c>
      <c r="AQ39" s="11" t="s">
        <v>163</v>
      </c>
      <c r="AR39" s="11" t="s">
        <v>541</v>
      </c>
      <c r="AS39" s="11"/>
    </row>
    <row r="40" spans="1:45" ht="30" customHeight="1">
      <c r="A40" s="226"/>
      <c r="B40" s="11" t="s">
        <v>542</v>
      </c>
      <c r="C40" s="11"/>
      <c r="D40" s="11"/>
      <c r="E40" s="11"/>
      <c r="F40" s="11"/>
      <c r="G40" s="11"/>
      <c r="H40" s="11"/>
      <c r="I40" s="11"/>
      <c r="J40" s="11" t="s">
        <v>543</v>
      </c>
      <c r="K40" s="11"/>
      <c r="L40" s="11"/>
      <c r="M40" s="11"/>
      <c r="N40" s="11"/>
      <c r="O40" s="11"/>
      <c r="P40" s="11"/>
      <c r="Q40" s="11"/>
      <c r="R40" s="11"/>
      <c r="S40" s="11"/>
      <c r="T40" s="11"/>
      <c r="U40" s="11"/>
      <c r="V40" s="11" t="s">
        <v>544</v>
      </c>
      <c r="W40" s="11" t="s">
        <v>545</v>
      </c>
      <c r="X40" s="11" t="s">
        <v>546</v>
      </c>
      <c r="Y40" s="11"/>
      <c r="Z40" s="11" t="s">
        <v>546</v>
      </c>
      <c r="AA40" s="11"/>
      <c r="AB40" s="11" t="s">
        <v>547</v>
      </c>
      <c r="AC40" s="11"/>
      <c r="AD40" s="11"/>
      <c r="AE40" s="11"/>
      <c r="AF40" s="11"/>
      <c r="AG40" s="11"/>
      <c r="AH40" s="11"/>
      <c r="AI40" s="11"/>
      <c r="AJ40" s="11"/>
      <c r="AK40" s="11"/>
      <c r="AL40" s="11" t="s">
        <v>163</v>
      </c>
      <c r="AM40" s="11"/>
      <c r="AN40" s="11"/>
      <c r="AO40" s="11"/>
      <c r="AP40" s="11"/>
      <c r="AQ40" s="11"/>
      <c r="AR40" s="11"/>
      <c r="AS40" s="11"/>
    </row>
    <row r="41" spans="1:45" ht="15.75" customHeight="1">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row>
    <row r="42" spans="1:45" ht="39" customHeight="1">
      <c r="A42" s="179" t="s">
        <v>548</v>
      </c>
      <c r="B42" s="11" t="s">
        <v>549</v>
      </c>
      <c r="C42" s="11" t="s">
        <v>550</v>
      </c>
      <c r="D42" s="11" t="s">
        <v>551</v>
      </c>
      <c r="E42" s="11" t="s">
        <v>552</v>
      </c>
      <c r="F42" s="11" t="s">
        <v>553</v>
      </c>
      <c r="G42" s="11" t="s">
        <v>554</v>
      </c>
      <c r="H42" s="11" t="s">
        <v>555</v>
      </c>
      <c r="I42" s="11" t="s">
        <v>555</v>
      </c>
      <c r="J42" s="11" t="s">
        <v>555</v>
      </c>
      <c r="K42" s="11" t="s">
        <v>551</v>
      </c>
      <c r="L42" s="11" t="s">
        <v>551</v>
      </c>
      <c r="M42" s="11" t="s">
        <v>556</v>
      </c>
      <c r="N42" s="11" t="s">
        <v>552</v>
      </c>
      <c r="O42" s="11" t="s">
        <v>551</v>
      </c>
      <c r="P42" s="11" t="s">
        <v>555</v>
      </c>
      <c r="Q42" s="11" t="s">
        <v>557</v>
      </c>
      <c r="R42" s="11" t="s">
        <v>554</v>
      </c>
      <c r="S42" s="11" t="s">
        <v>558</v>
      </c>
      <c r="T42" s="11" t="s">
        <v>554</v>
      </c>
      <c r="U42" s="11" t="s">
        <v>554</v>
      </c>
      <c r="V42" s="11" t="s">
        <v>555</v>
      </c>
      <c r="W42" s="11" t="s">
        <v>556</v>
      </c>
      <c r="X42" s="11" t="s">
        <v>559</v>
      </c>
      <c r="Y42" s="11" t="s">
        <v>554</v>
      </c>
      <c r="Z42" s="11" t="s">
        <v>559</v>
      </c>
      <c r="AA42" s="11" t="s">
        <v>553</v>
      </c>
      <c r="AB42" s="11" t="s">
        <v>560</v>
      </c>
      <c r="AC42" s="11" t="s">
        <v>552</v>
      </c>
      <c r="AD42" s="11" t="s">
        <v>556</v>
      </c>
      <c r="AE42" s="11" t="s">
        <v>561</v>
      </c>
      <c r="AF42" s="11" t="s">
        <v>562</v>
      </c>
      <c r="AG42" s="11" t="s">
        <v>563</v>
      </c>
      <c r="AH42" s="11" t="s">
        <v>563</v>
      </c>
      <c r="AI42" s="11" t="s">
        <v>563</v>
      </c>
      <c r="AJ42" s="11" t="s">
        <v>562</v>
      </c>
      <c r="AK42" s="11" t="s">
        <v>564</v>
      </c>
      <c r="AL42" s="11" t="s">
        <v>565</v>
      </c>
      <c r="AM42" s="11" t="s">
        <v>566</v>
      </c>
      <c r="AN42" s="11" t="s">
        <v>554</v>
      </c>
      <c r="AO42" s="11" t="s">
        <v>567</v>
      </c>
      <c r="AP42" s="11" t="s">
        <v>568</v>
      </c>
      <c r="AQ42" s="11" t="s">
        <v>569</v>
      </c>
      <c r="AR42" s="11" t="s">
        <v>565</v>
      </c>
      <c r="AS42" s="11"/>
    </row>
    <row r="43" spans="1:45" ht="39" customHeight="1">
      <c r="A43" s="225"/>
      <c r="B43" s="22" t="s">
        <v>570</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row>
    <row r="44" spans="1:45" ht="39" customHeight="1">
      <c r="A44" s="225"/>
      <c r="B44" s="11" t="s">
        <v>571</v>
      </c>
      <c r="C44" s="11" t="s">
        <v>144</v>
      </c>
      <c r="D44" s="11" t="s">
        <v>144</v>
      </c>
      <c r="E44" s="11" t="s">
        <v>144</v>
      </c>
      <c r="F44" s="11" t="s">
        <v>144</v>
      </c>
      <c r="G44" s="11" t="s">
        <v>144</v>
      </c>
      <c r="H44" s="11" t="s">
        <v>145</v>
      </c>
      <c r="I44" s="11" t="s">
        <v>144</v>
      </c>
      <c r="J44" s="11" t="s">
        <v>144</v>
      </c>
      <c r="K44" s="11" t="s">
        <v>145</v>
      </c>
      <c r="L44" s="11" t="s">
        <v>144</v>
      </c>
      <c r="M44" s="11" t="s">
        <v>144</v>
      </c>
      <c r="N44" s="11" t="s">
        <v>144</v>
      </c>
      <c r="O44" s="11" t="s">
        <v>144</v>
      </c>
      <c r="P44" s="11" t="s">
        <v>144</v>
      </c>
      <c r="Q44" s="11" t="s">
        <v>144</v>
      </c>
      <c r="R44" s="11" t="s">
        <v>144</v>
      </c>
      <c r="S44" s="11" t="s">
        <v>144</v>
      </c>
      <c r="T44" s="11" t="s">
        <v>144</v>
      </c>
      <c r="U44" s="11" t="s">
        <v>144</v>
      </c>
      <c r="V44" s="11" t="s">
        <v>144</v>
      </c>
      <c r="W44" s="11" t="s">
        <v>144</v>
      </c>
      <c r="X44" s="11" t="s">
        <v>144</v>
      </c>
      <c r="Y44" s="11" t="s">
        <v>144</v>
      </c>
      <c r="Z44" s="11" t="s">
        <v>144</v>
      </c>
      <c r="AA44" s="11" t="s">
        <v>144</v>
      </c>
      <c r="AB44" s="11" t="s">
        <v>144</v>
      </c>
      <c r="AC44" s="11" t="s">
        <v>144</v>
      </c>
      <c r="AD44" s="11" t="s">
        <v>144</v>
      </c>
      <c r="AE44" s="11" t="s">
        <v>144</v>
      </c>
      <c r="AF44" s="11" t="s">
        <v>144</v>
      </c>
      <c r="AG44" s="11" t="s">
        <v>145</v>
      </c>
      <c r="AH44" s="11" t="s">
        <v>144</v>
      </c>
      <c r="AI44" s="11" t="s">
        <v>144</v>
      </c>
      <c r="AJ44" s="11" t="s">
        <v>144</v>
      </c>
      <c r="AK44" s="11" t="s">
        <v>144</v>
      </c>
      <c r="AL44" s="11" t="s">
        <v>144</v>
      </c>
      <c r="AM44" s="11" t="s">
        <v>144</v>
      </c>
      <c r="AN44" s="11" t="s">
        <v>144</v>
      </c>
      <c r="AO44" s="11" t="s">
        <v>144</v>
      </c>
      <c r="AP44" s="11" t="s">
        <v>144</v>
      </c>
      <c r="AQ44" s="11" t="s">
        <v>144</v>
      </c>
      <c r="AR44" s="11" t="s">
        <v>144</v>
      </c>
      <c r="AS44" s="11"/>
    </row>
    <row r="45" spans="1:45" ht="39" customHeight="1">
      <c r="A45" s="225"/>
      <c r="B45" s="11" t="s">
        <v>572</v>
      </c>
      <c r="C45" s="11" t="s">
        <v>145</v>
      </c>
      <c r="D45" s="11" t="s">
        <v>144</v>
      </c>
      <c r="E45" s="11" t="s">
        <v>144</v>
      </c>
      <c r="F45" s="11" t="s">
        <v>144</v>
      </c>
      <c r="G45" s="11" t="s">
        <v>144</v>
      </c>
      <c r="H45" s="11" t="s">
        <v>145</v>
      </c>
      <c r="I45" s="11" t="s">
        <v>144</v>
      </c>
      <c r="J45" s="11" t="s">
        <v>144</v>
      </c>
      <c r="K45" s="11" t="s">
        <v>145</v>
      </c>
      <c r="L45" s="11" t="s">
        <v>144</v>
      </c>
      <c r="M45" s="11" t="s">
        <v>144</v>
      </c>
      <c r="N45" s="11" t="s">
        <v>144</v>
      </c>
      <c r="O45" s="11" t="s">
        <v>144</v>
      </c>
      <c r="P45" s="11" t="s">
        <v>144</v>
      </c>
      <c r="Q45" s="11" t="s">
        <v>144</v>
      </c>
      <c r="R45" s="11" t="s">
        <v>144</v>
      </c>
      <c r="S45" s="11" t="s">
        <v>144</v>
      </c>
      <c r="T45" s="11" t="s">
        <v>144</v>
      </c>
      <c r="U45" s="11" t="s">
        <v>144</v>
      </c>
      <c r="V45" s="11" t="s">
        <v>144</v>
      </c>
      <c r="W45" s="11" t="s">
        <v>144</v>
      </c>
      <c r="X45" s="11" t="s">
        <v>144</v>
      </c>
      <c r="Y45" s="11" t="s">
        <v>144</v>
      </c>
      <c r="Z45" s="11" t="s">
        <v>144</v>
      </c>
      <c r="AA45" s="11" t="s">
        <v>144</v>
      </c>
      <c r="AB45" s="11" t="s">
        <v>144</v>
      </c>
      <c r="AC45" s="11" t="s">
        <v>145</v>
      </c>
      <c r="AD45" s="11" t="s">
        <v>144</v>
      </c>
      <c r="AE45" s="11" t="s">
        <v>144</v>
      </c>
      <c r="AF45" s="11" t="s">
        <v>144</v>
      </c>
      <c r="AG45" s="11" t="s">
        <v>144</v>
      </c>
      <c r="AH45" s="11" t="s">
        <v>144</v>
      </c>
      <c r="AI45" s="11" t="s">
        <v>144</v>
      </c>
      <c r="AJ45" s="11" t="s">
        <v>144</v>
      </c>
      <c r="AK45" s="11" t="s">
        <v>144</v>
      </c>
      <c r="AL45" s="11" t="s">
        <v>144</v>
      </c>
      <c r="AM45" s="11" t="s">
        <v>144</v>
      </c>
      <c r="AN45" s="11" t="s">
        <v>144</v>
      </c>
      <c r="AO45" s="11" t="s">
        <v>144</v>
      </c>
      <c r="AP45" s="11" t="s">
        <v>144</v>
      </c>
      <c r="AQ45" s="11" t="s">
        <v>144</v>
      </c>
      <c r="AR45" s="11" t="s">
        <v>144</v>
      </c>
      <c r="AS45" s="11"/>
    </row>
    <row r="46" spans="1:45" ht="39" customHeight="1">
      <c r="A46" s="225"/>
      <c r="B46" s="11" t="s">
        <v>573</v>
      </c>
      <c r="C46" s="11" t="s">
        <v>145</v>
      </c>
      <c r="D46" s="11" t="s">
        <v>144</v>
      </c>
      <c r="E46" s="11" t="s">
        <v>144</v>
      </c>
      <c r="F46" s="11" t="s">
        <v>144</v>
      </c>
      <c r="G46" s="11" t="s">
        <v>144</v>
      </c>
      <c r="H46" s="11" t="s">
        <v>145</v>
      </c>
      <c r="I46" s="11" t="s">
        <v>145</v>
      </c>
      <c r="J46" s="11" t="s">
        <v>144</v>
      </c>
      <c r="K46" s="11" t="s">
        <v>145</v>
      </c>
      <c r="L46" s="11" t="s">
        <v>144</v>
      </c>
      <c r="M46" s="11" t="s">
        <v>144</v>
      </c>
      <c r="N46" s="11" t="s">
        <v>144</v>
      </c>
      <c r="O46" s="11" t="s">
        <v>144</v>
      </c>
      <c r="P46" s="11" t="s">
        <v>144</v>
      </c>
      <c r="Q46" s="11" t="s">
        <v>144</v>
      </c>
      <c r="R46" s="11" t="s">
        <v>144</v>
      </c>
      <c r="S46" s="11" t="s">
        <v>144</v>
      </c>
      <c r="T46" s="11" t="s">
        <v>144</v>
      </c>
      <c r="U46" s="11" t="s">
        <v>144</v>
      </c>
      <c r="V46" s="11" t="s">
        <v>144</v>
      </c>
      <c r="W46" s="11" t="s">
        <v>144</v>
      </c>
      <c r="X46" s="11" t="s">
        <v>144</v>
      </c>
      <c r="Y46" s="11" t="s">
        <v>145</v>
      </c>
      <c r="Z46" s="11" t="s">
        <v>144</v>
      </c>
      <c r="AA46" s="11" t="s">
        <v>144</v>
      </c>
      <c r="AB46" s="11" t="s">
        <v>144</v>
      </c>
      <c r="AC46" s="11" t="s">
        <v>144</v>
      </c>
      <c r="AD46" s="11" t="s">
        <v>144</v>
      </c>
      <c r="AE46" s="11" t="s">
        <v>144</v>
      </c>
      <c r="AF46" s="11" t="s">
        <v>144</v>
      </c>
      <c r="AG46" s="11" t="s">
        <v>144</v>
      </c>
      <c r="AH46" s="11" t="s">
        <v>144</v>
      </c>
      <c r="AI46" s="11" t="s">
        <v>144</v>
      </c>
      <c r="AJ46" s="11" t="s">
        <v>144</v>
      </c>
      <c r="AK46" s="11" t="s">
        <v>144</v>
      </c>
      <c r="AL46" s="11" t="s">
        <v>144</v>
      </c>
      <c r="AM46" s="11" t="s">
        <v>144</v>
      </c>
      <c r="AN46" s="11" t="s">
        <v>144</v>
      </c>
      <c r="AO46" s="11" t="s">
        <v>144</v>
      </c>
      <c r="AP46" s="11" t="s">
        <v>144</v>
      </c>
      <c r="AQ46" s="11" t="s">
        <v>144</v>
      </c>
      <c r="AR46" s="11" t="s">
        <v>144</v>
      </c>
      <c r="AS46" s="11"/>
    </row>
    <row r="47" spans="1:45" ht="39" customHeight="1">
      <c r="A47" s="225"/>
      <c r="B47" s="11" t="s">
        <v>574</v>
      </c>
      <c r="C47" s="11" t="s">
        <v>144</v>
      </c>
      <c r="D47" s="11" t="s">
        <v>144</v>
      </c>
      <c r="E47" s="11" t="s">
        <v>144</v>
      </c>
      <c r="F47" s="11" t="s">
        <v>144</v>
      </c>
      <c r="G47" s="11" t="s">
        <v>144</v>
      </c>
      <c r="H47" s="11" t="s">
        <v>144</v>
      </c>
      <c r="I47" s="11" t="s">
        <v>144</v>
      </c>
      <c r="J47" s="11" t="s">
        <v>144</v>
      </c>
      <c r="K47" s="11" t="s">
        <v>144</v>
      </c>
      <c r="L47" s="11" t="s">
        <v>144</v>
      </c>
      <c r="M47" s="11" t="s">
        <v>144</v>
      </c>
      <c r="N47" s="11" t="s">
        <v>145</v>
      </c>
      <c r="O47" s="11" t="s">
        <v>144</v>
      </c>
      <c r="P47" s="11" t="s">
        <v>144</v>
      </c>
      <c r="Q47" s="11" t="s">
        <v>144</v>
      </c>
      <c r="R47" s="11" t="s">
        <v>145</v>
      </c>
      <c r="S47" s="11" t="s">
        <v>144</v>
      </c>
      <c r="T47" s="11" t="s">
        <v>144</v>
      </c>
      <c r="U47" s="11" t="s">
        <v>144</v>
      </c>
      <c r="V47" s="11" t="s">
        <v>144</v>
      </c>
      <c r="W47" s="11" t="s">
        <v>144</v>
      </c>
      <c r="X47" s="11" t="s">
        <v>144</v>
      </c>
      <c r="Y47" s="11" t="s">
        <v>144</v>
      </c>
      <c r="Z47" s="11" t="s">
        <v>144</v>
      </c>
      <c r="AA47" s="11" t="s">
        <v>144</v>
      </c>
      <c r="AB47" s="11" t="s">
        <v>144</v>
      </c>
      <c r="AC47" s="11" t="s">
        <v>144</v>
      </c>
      <c r="AD47" s="11" t="s">
        <v>144</v>
      </c>
      <c r="AE47" s="11" t="s">
        <v>145</v>
      </c>
      <c r="AF47" s="11" t="s">
        <v>144</v>
      </c>
      <c r="AG47" s="11" t="s">
        <v>145</v>
      </c>
      <c r="AH47" s="11" t="s">
        <v>144</v>
      </c>
      <c r="AI47" s="11" t="s">
        <v>144</v>
      </c>
      <c r="AJ47" s="11" t="s">
        <v>144</v>
      </c>
      <c r="AK47" s="11" t="s">
        <v>144</v>
      </c>
      <c r="AL47" s="11" t="s">
        <v>144</v>
      </c>
      <c r="AM47" s="11" t="s">
        <v>144</v>
      </c>
      <c r="AN47" s="11" t="s">
        <v>144</v>
      </c>
      <c r="AO47" s="11" t="s">
        <v>144</v>
      </c>
      <c r="AP47" s="11" t="s">
        <v>144</v>
      </c>
      <c r="AQ47" s="11" t="s">
        <v>144</v>
      </c>
      <c r="AR47" s="11" t="s">
        <v>144</v>
      </c>
      <c r="AS47" s="11"/>
    </row>
    <row r="48" spans="1:45" ht="39" customHeight="1">
      <c r="A48" s="225"/>
      <c r="B48" s="11" t="s">
        <v>575</v>
      </c>
      <c r="C48" s="11" t="s">
        <v>144</v>
      </c>
      <c r="D48" s="11" t="s">
        <v>144</v>
      </c>
      <c r="E48" s="11" t="s">
        <v>144</v>
      </c>
      <c r="F48" s="11" t="s">
        <v>144</v>
      </c>
      <c r="G48" s="11" t="s">
        <v>144</v>
      </c>
      <c r="H48" s="11" t="s">
        <v>145</v>
      </c>
      <c r="I48" s="11" t="s">
        <v>144</v>
      </c>
      <c r="J48" s="11" t="s">
        <v>144</v>
      </c>
      <c r="K48" s="11" t="s">
        <v>144</v>
      </c>
      <c r="L48" s="11" t="s">
        <v>144</v>
      </c>
      <c r="M48" s="11" t="s">
        <v>144</v>
      </c>
      <c r="N48" s="11" t="s">
        <v>144</v>
      </c>
      <c r="O48" s="11" t="s">
        <v>144</v>
      </c>
      <c r="P48" s="11" t="s">
        <v>145</v>
      </c>
      <c r="Q48" s="11" t="s">
        <v>144</v>
      </c>
      <c r="R48" s="11" t="s">
        <v>144</v>
      </c>
      <c r="S48" s="11" t="s">
        <v>144</v>
      </c>
      <c r="T48" s="11" t="s">
        <v>144</v>
      </c>
      <c r="U48" s="11" t="s">
        <v>144</v>
      </c>
      <c r="V48" s="11" t="s">
        <v>144</v>
      </c>
      <c r="W48" s="11" t="s">
        <v>144</v>
      </c>
      <c r="X48" s="11" t="s">
        <v>144</v>
      </c>
      <c r="Y48" s="11" t="s">
        <v>144</v>
      </c>
      <c r="Z48" s="11" t="s">
        <v>144</v>
      </c>
      <c r="AA48" s="11" t="s">
        <v>144</v>
      </c>
      <c r="AB48" s="11" t="s">
        <v>144</v>
      </c>
      <c r="AC48" s="11" t="s">
        <v>145</v>
      </c>
      <c r="AD48" s="11" t="s">
        <v>144</v>
      </c>
      <c r="AE48" s="11" t="s">
        <v>144</v>
      </c>
      <c r="AF48" s="11" t="s">
        <v>144</v>
      </c>
      <c r="AG48" s="11" t="s">
        <v>144</v>
      </c>
      <c r="AH48" s="11" t="s">
        <v>144</v>
      </c>
      <c r="AI48" s="11" t="s">
        <v>144</v>
      </c>
      <c r="AJ48" s="11" t="s">
        <v>144</v>
      </c>
      <c r="AK48" s="11" t="s">
        <v>144</v>
      </c>
      <c r="AL48" s="11" t="s">
        <v>144</v>
      </c>
      <c r="AM48" s="11" t="s">
        <v>144</v>
      </c>
      <c r="AN48" s="11" t="s">
        <v>144</v>
      </c>
      <c r="AO48" s="11" t="s">
        <v>144</v>
      </c>
      <c r="AP48" s="11" t="s">
        <v>144</v>
      </c>
      <c r="AQ48" s="11" t="s">
        <v>144</v>
      </c>
      <c r="AR48" s="11" t="s">
        <v>144</v>
      </c>
      <c r="AS48" s="11"/>
    </row>
    <row r="49" spans="1:45" ht="39" customHeight="1">
      <c r="A49" s="225"/>
      <c r="B49" s="11" t="s">
        <v>576</v>
      </c>
      <c r="C49" s="11" t="s">
        <v>144</v>
      </c>
      <c r="D49" s="11" t="s">
        <v>144</v>
      </c>
      <c r="E49" s="11" t="s">
        <v>144</v>
      </c>
      <c r="F49" s="11" t="s">
        <v>144</v>
      </c>
      <c r="G49" s="11" t="s">
        <v>144</v>
      </c>
      <c r="H49" s="11" t="s">
        <v>144</v>
      </c>
      <c r="I49" s="11" t="s">
        <v>145</v>
      </c>
      <c r="J49" s="11" t="s">
        <v>144</v>
      </c>
      <c r="K49" s="11" t="s">
        <v>144</v>
      </c>
      <c r="L49" s="11" t="s">
        <v>144</v>
      </c>
      <c r="M49" s="11" t="s">
        <v>144</v>
      </c>
      <c r="N49" s="11" t="s">
        <v>144</v>
      </c>
      <c r="O49" s="11" t="s">
        <v>144</v>
      </c>
      <c r="P49" s="11" t="s">
        <v>144</v>
      </c>
      <c r="Q49" s="11" t="s">
        <v>144</v>
      </c>
      <c r="R49" s="11" t="s">
        <v>144</v>
      </c>
      <c r="S49" s="11" t="s">
        <v>144</v>
      </c>
      <c r="T49" s="11" t="s">
        <v>144</v>
      </c>
      <c r="U49" s="11" t="s">
        <v>144</v>
      </c>
      <c r="V49" s="11" t="s">
        <v>144</v>
      </c>
      <c r="W49" s="11" t="s">
        <v>144</v>
      </c>
      <c r="X49" s="11" t="s">
        <v>144</v>
      </c>
      <c r="Y49" s="11" t="s">
        <v>144</v>
      </c>
      <c r="Z49" s="11" t="s">
        <v>144</v>
      </c>
      <c r="AA49" s="11" t="s">
        <v>144</v>
      </c>
      <c r="AB49" s="11" t="s">
        <v>144</v>
      </c>
      <c r="AC49" s="11" t="s">
        <v>144</v>
      </c>
      <c r="AD49" s="11" t="s">
        <v>145</v>
      </c>
      <c r="AE49" s="11" t="s">
        <v>144</v>
      </c>
      <c r="AF49" s="11" t="s">
        <v>144</v>
      </c>
      <c r="AG49" s="11" t="s">
        <v>145</v>
      </c>
      <c r="AH49" s="11" t="s">
        <v>144</v>
      </c>
      <c r="AI49" s="11" t="s">
        <v>144</v>
      </c>
      <c r="AJ49" s="11" t="s">
        <v>144</v>
      </c>
      <c r="AK49" s="11" t="s">
        <v>144</v>
      </c>
      <c r="AL49" s="11" t="s">
        <v>144</v>
      </c>
      <c r="AM49" s="11" t="s">
        <v>144</v>
      </c>
      <c r="AN49" s="11" t="s">
        <v>144</v>
      </c>
      <c r="AO49" s="11" t="s">
        <v>144</v>
      </c>
      <c r="AP49" s="11" t="s">
        <v>144</v>
      </c>
      <c r="AQ49" s="11" t="s">
        <v>144</v>
      </c>
      <c r="AR49" s="11" t="s">
        <v>144</v>
      </c>
      <c r="AS49" s="11"/>
    </row>
    <row r="50" spans="1:45" ht="39" customHeight="1">
      <c r="A50" s="225"/>
      <c r="B50" s="11" t="s">
        <v>577</v>
      </c>
      <c r="C50" s="11" t="s">
        <v>144</v>
      </c>
      <c r="D50" s="11" t="s">
        <v>144</v>
      </c>
      <c r="E50" s="11" t="s">
        <v>144</v>
      </c>
      <c r="F50" s="11" t="s">
        <v>144</v>
      </c>
      <c r="G50" s="11" t="s">
        <v>144</v>
      </c>
      <c r="H50" s="11" t="s">
        <v>144</v>
      </c>
      <c r="I50" s="11" t="s">
        <v>144</v>
      </c>
      <c r="J50" s="11" t="s">
        <v>144</v>
      </c>
      <c r="K50" s="11" t="s">
        <v>144</v>
      </c>
      <c r="L50" s="11" t="s">
        <v>144</v>
      </c>
      <c r="M50" s="11" t="s">
        <v>144</v>
      </c>
      <c r="N50" s="11" t="s">
        <v>144</v>
      </c>
      <c r="O50" s="11" t="s">
        <v>144</v>
      </c>
      <c r="P50" s="11" t="s">
        <v>144</v>
      </c>
      <c r="Q50" s="11" t="s">
        <v>144</v>
      </c>
      <c r="R50" s="11" t="s">
        <v>144</v>
      </c>
      <c r="S50" s="11" t="s">
        <v>144</v>
      </c>
      <c r="T50" s="11" t="s">
        <v>144</v>
      </c>
      <c r="U50" s="11" t="s">
        <v>144</v>
      </c>
      <c r="V50" s="11" t="s">
        <v>144</v>
      </c>
      <c r="W50" s="11" t="s">
        <v>144</v>
      </c>
      <c r="X50" s="11" t="s">
        <v>144</v>
      </c>
      <c r="Y50" s="11" t="s">
        <v>144</v>
      </c>
      <c r="Z50" s="11" t="s">
        <v>144</v>
      </c>
      <c r="AA50" s="11" t="s">
        <v>144</v>
      </c>
      <c r="AB50" s="11" t="s">
        <v>144</v>
      </c>
      <c r="AC50" s="11" t="s">
        <v>144</v>
      </c>
      <c r="AD50" s="11" t="s">
        <v>144</v>
      </c>
      <c r="AE50" s="11" t="s">
        <v>144</v>
      </c>
      <c r="AF50" s="11" t="s">
        <v>144</v>
      </c>
      <c r="AG50" s="11" t="s">
        <v>144</v>
      </c>
      <c r="AH50" s="11" t="s">
        <v>144</v>
      </c>
      <c r="AI50" s="11" t="s">
        <v>144</v>
      </c>
      <c r="AJ50" s="11" t="s">
        <v>144</v>
      </c>
      <c r="AK50" s="11" t="s">
        <v>144</v>
      </c>
      <c r="AL50" s="11" t="s">
        <v>144</v>
      </c>
      <c r="AM50" s="11" t="s">
        <v>144</v>
      </c>
      <c r="AN50" s="11" t="s">
        <v>144</v>
      </c>
      <c r="AO50" s="11" t="s">
        <v>144</v>
      </c>
      <c r="AP50" s="11" t="s">
        <v>144</v>
      </c>
      <c r="AQ50" s="11" t="s">
        <v>144</v>
      </c>
      <c r="AR50" s="11" t="s">
        <v>144</v>
      </c>
      <c r="AS50" s="11"/>
    </row>
    <row r="51" spans="1:45" ht="39" customHeight="1">
      <c r="A51" s="225"/>
      <c r="B51" s="11" t="s">
        <v>578</v>
      </c>
      <c r="C51" s="11" t="s">
        <v>144</v>
      </c>
      <c r="D51" s="11" t="s">
        <v>144</v>
      </c>
      <c r="E51" s="11" t="s">
        <v>144</v>
      </c>
      <c r="F51" s="11" t="s">
        <v>144</v>
      </c>
      <c r="G51" s="11" t="s">
        <v>144</v>
      </c>
      <c r="H51" s="11" t="s">
        <v>145</v>
      </c>
      <c r="I51" s="11" t="s">
        <v>145</v>
      </c>
      <c r="J51" s="11" t="s">
        <v>144</v>
      </c>
      <c r="K51" s="11" t="s">
        <v>145</v>
      </c>
      <c r="L51" s="11" t="s">
        <v>145</v>
      </c>
      <c r="M51" s="11" t="s">
        <v>144</v>
      </c>
      <c r="N51" s="11" t="s">
        <v>145</v>
      </c>
      <c r="O51" s="11" t="s">
        <v>145</v>
      </c>
      <c r="P51" s="11" t="s">
        <v>145</v>
      </c>
      <c r="Q51" s="11" t="s">
        <v>144</v>
      </c>
      <c r="R51" s="11" t="s">
        <v>144</v>
      </c>
      <c r="S51" s="11" t="s">
        <v>144</v>
      </c>
      <c r="T51" s="11" t="s">
        <v>144</v>
      </c>
      <c r="U51" s="11" t="s">
        <v>144</v>
      </c>
      <c r="V51" s="11" t="s">
        <v>144</v>
      </c>
      <c r="W51" s="11" t="s">
        <v>144</v>
      </c>
      <c r="X51" s="11" t="s">
        <v>144</v>
      </c>
      <c r="Y51" s="11" t="s">
        <v>144</v>
      </c>
      <c r="Z51" s="11" t="s">
        <v>145</v>
      </c>
      <c r="AA51" s="11" t="s">
        <v>144</v>
      </c>
      <c r="AB51" s="11" t="s">
        <v>145</v>
      </c>
      <c r="AC51" s="11" t="s">
        <v>145</v>
      </c>
      <c r="AD51" s="11" t="s">
        <v>145</v>
      </c>
      <c r="AE51" s="11" t="s">
        <v>145</v>
      </c>
      <c r="AF51" s="11" t="s">
        <v>145</v>
      </c>
      <c r="AG51" s="11" t="s">
        <v>145</v>
      </c>
      <c r="AH51" s="11" t="s">
        <v>144</v>
      </c>
      <c r="AI51" s="11" t="s">
        <v>144</v>
      </c>
      <c r="AJ51" s="11" t="s">
        <v>145</v>
      </c>
      <c r="AK51" s="11" t="s">
        <v>145</v>
      </c>
      <c r="AL51" s="11" t="s">
        <v>144</v>
      </c>
      <c r="AM51" s="11" t="s">
        <v>145</v>
      </c>
      <c r="AN51" s="11" t="s">
        <v>145</v>
      </c>
      <c r="AO51" s="11" t="s">
        <v>144</v>
      </c>
      <c r="AP51" s="11" t="s">
        <v>145</v>
      </c>
      <c r="AQ51" s="11" t="s">
        <v>145</v>
      </c>
      <c r="AR51" s="11" t="s">
        <v>145</v>
      </c>
      <c r="AS51" s="11"/>
    </row>
    <row r="52" spans="1:45" ht="39" customHeight="1">
      <c r="A52" s="225"/>
      <c r="B52" s="22" t="s">
        <v>579</v>
      </c>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row>
    <row r="53" spans="1:45" ht="39" customHeight="1">
      <c r="A53" s="225"/>
      <c r="B53" s="11" t="s">
        <v>580</v>
      </c>
      <c r="C53" s="11" t="s">
        <v>144</v>
      </c>
      <c r="D53" s="11" t="s">
        <v>144</v>
      </c>
      <c r="E53" s="11" t="s">
        <v>144</v>
      </c>
      <c r="F53" s="11" t="s">
        <v>144</v>
      </c>
      <c r="G53" s="11" t="s">
        <v>144</v>
      </c>
      <c r="H53" s="11" t="s">
        <v>144</v>
      </c>
      <c r="I53" s="11" t="s">
        <v>144</v>
      </c>
      <c r="J53" s="11" t="s">
        <v>144</v>
      </c>
      <c r="K53" s="11" t="s">
        <v>144</v>
      </c>
      <c r="L53" s="11" t="s">
        <v>144</v>
      </c>
      <c r="M53" s="11" t="s">
        <v>144</v>
      </c>
      <c r="N53" s="11" t="s">
        <v>144</v>
      </c>
      <c r="O53" s="11" t="s">
        <v>144</v>
      </c>
      <c r="P53" s="11" t="s">
        <v>144</v>
      </c>
      <c r="Q53" s="11" t="s">
        <v>144</v>
      </c>
      <c r="R53" s="11" t="s">
        <v>144</v>
      </c>
      <c r="S53" s="11" t="s">
        <v>144</v>
      </c>
      <c r="T53" s="11" t="s">
        <v>144</v>
      </c>
      <c r="U53" s="11" t="s">
        <v>144</v>
      </c>
      <c r="V53" s="11" t="s">
        <v>144</v>
      </c>
      <c r="W53" s="11" t="s">
        <v>144</v>
      </c>
      <c r="X53" s="11" t="s">
        <v>144</v>
      </c>
      <c r="Y53" s="11" t="s">
        <v>144</v>
      </c>
      <c r="Z53" s="11" t="s">
        <v>144</v>
      </c>
      <c r="AA53" s="11" t="s">
        <v>144</v>
      </c>
      <c r="AB53" s="11" t="s">
        <v>144</v>
      </c>
      <c r="AC53" s="11" t="s">
        <v>144</v>
      </c>
      <c r="AD53" s="11" t="s">
        <v>144</v>
      </c>
      <c r="AE53" s="11" t="s">
        <v>144</v>
      </c>
      <c r="AF53" s="11" t="s">
        <v>145</v>
      </c>
      <c r="AG53" s="11" t="s">
        <v>145</v>
      </c>
      <c r="AH53" s="11" t="s">
        <v>145</v>
      </c>
      <c r="AI53" s="11" t="s">
        <v>145</v>
      </c>
      <c r="AJ53" s="11" t="s">
        <v>145</v>
      </c>
      <c r="AK53" s="11" t="s">
        <v>145</v>
      </c>
      <c r="AL53" s="11" t="s">
        <v>145</v>
      </c>
      <c r="AM53" s="11" t="s">
        <v>145</v>
      </c>
      <c r="AN53" s="11" t="s">
        <v>145</v>
      </c>
      <c r="AO53" s="11" t="s">
        <v>145</v>
      </c>
      <c r="AP53" s="11" t="s">
        <v>145</v>
      </c>
      <c r="AQ53" s="11" t="s">
        <v>145</v>
      </c>
      <c r="AR53" s="11" t="s">
        <v>144</v>
      </c>
      <c r="AS53" s="11"/>
    </row>
    <row r="54" spans="1:45" ht="39" customHeight="1">
      <c r="A54" s="225"/>
      <c r="B54" s="11" t="s">
        <v>581</v>
      </c>
      <c r="C54" s="11" t="s">
        <v>144</v>
      </c>
      <c r="D54" s="11" t="s">
        <v>144</v>
      </c>
      <c r="E54" s="11" t="s">
        <v>144</v>
      </c>
      <c r="F54" s="11" t="s">
        <v>144</v>
      </c>
      <c r="G54" s="11" t="s">
        <v>144</v>
      </c>
      <c r="H54" s="11" t="s">
        <v>144</v>
      </c>
      <c r="I54" s="11" t="s">
        <v>144</v>
      </c>
      <c r="J54" s="11" t="s">
        <v>144</v>
      </c>
      <c r="K54" s="11" t="s">
        <v>144</v>
      </c>
      <c r="L54" s="11" t="s">
        <v>144</v>
      </c>
      <c r="M54" s="11" t="s">
        <v>144</v>
      </c>
      <c r="N54" s="11" t="s">
        <v>145</v>
      </c>
      <c r="O54" s="11" t="s">
        <v>144</v>
      </c>
      <c r="P54" s="11" t="s">
        <v>144</v>
      </c>
      <c r="Q54" s="11" t="s">
        <v>144</v>
      </c>
      <c r="R54" s="11" t="s">
        <v>144</v>
      </c>
      <c r="S54" s="11" t="s">
        <v>144</v>
      </c>
      <c r="T54" s="11" t="s">
        <v>144</v>
      </c>
      <c r="U54" s="11" t="s">
        <v>144</v>
      </c>
      <c r="V54" s="11" t="s">
        <v>144</v>
      </c>
      <c r="W54" s="11" t="s">
        <v>144</v>
      </c>
      <c r="X54" s="11" t="s">
        <v>144</v>
      </c>
      <c r="Y54" s="11" t="s">
        <v>144</v>
      </c>
      <c r="Z54" s="11" t="s">
        <v>144</v>
      </c>
      <c r="AA54" s="11" t="s">
        <v>144</v>
      </c>
      <c r="AB54" s="11" t="s">
        <v>144</v>
      </c>
      <c r="AC54" s="11" t="s">
        <v>144</v>
      </c>
      <c r="AD54" s="11" t="s">
        <v>144</v>
      </c>
      <c r="AE54" s="11" t="s">
        <v>144</v>
      </c>
      <c r="AF54" s="11" t="s">
        <v>145</v>
      </c>
      <c r="AG54" s="11" t="s">
        <v>145</v>
      </c>
      <c r="AH54" s="11" t="s">
        <v>145</v>
      </c>
      <c r="AI54" s="11" t="s">
        <v>145</v>
      </c>
      <c r="AJ54" s="11" t="s">
        <v>145</v>
      </c>
      <c r="AK54" s="11" t="s">
        <v>145</v>
      </c>
      <c r="AL54" s="11" t="s">
        <v>145</v>
      </c>
      <c r="AM54" s="11" t="s">
        <v>145</v>
      </c>
      <c r="AN54" s="11" t="s">
        <v>145</v>
      </c>
      <c r="AO54" s="11" t="s">
        <v>145</v>
      </c>
      <c r="AP54" s="11" t="s">
        <v>145</v>
      </c>
      <c r="AQ54" s="11" t="s">
        <v>145</v>
      </c>
      <c r="AR54" s="11" t="s">
        <v>144</v>
      </c>
      <c r="AS54" s="11"/>
    </row>
    <row r="55" spans="1:45" ht="39" customHeight="1">
      <c r="A55" s="225"/>
      <c r="B55" s="11" t="s">
        <v>582</v>
      </c>
      <c r="C55" s="11" t="s">
        <v>144</v>
      </c>
      <c r="D55" s="11" t="s">
        <v>145</v>
      </c>
      <c r="E55" s="11" t="s">
        <v>144</v>
      </c>
      <c r="F55" s="11" t="s">
        <v>145</v>
      </c>
      <c r="G55" s="11" t="s">
        <v>145</v>
      </c>
      <c r="H55" s="11" t="s">
        <v>144</v>
      </c>
      <c r="I55" s="11" t="s">
        <v>144</v>
      </c>
      <c r="J55" s="11" t="s">
        <v>145</v>
      </c>
      <c r="K55" s="11" t="s">
        <v>144</v>
      </c>
      <c r="L55" s="11" t="s">
        <v>144</v>
      </c>
      <c r="M55" s="11" t="s">
        <v>144</v>
      </c>
      <c r="N55" s="11" t="s">
        <v>145</v>
      </c>
      <c r="O55" s="11" t="s">
        <v>144</v>
      </c>
      <c r="P55" s="11" t="s">
        <v>144</v>
      </c>
      <c r="Q55" s="11" t="s">
        <v>144</v>
      </c>
      <c r="R55" s="11" t="s">
        <v>145</v>
      </c>
      <c r="S55" s="11" t="s">
        <v>144</v>
      </c>
      <c r="T55" s="11" t="s">
        <v>144</v>
      </c>
      <c r="U55" s="11" t="s">
        <v>144</v>
      </c>
      <c r="V55" s="11" t="s">
        <v>144</v>
      </c>
      <c r="W55" s="11" t="s">
        <v>144</v>
      </c>
      <c r="X55" s="11" t="s">
        <v>145</v>
      </c>
      <c r="Y55" s="11" t="s">
        <v>144</v>
      </c>
      <c r="Z55" s="11" t="s">
        <v>144</v>
      </c>
      <c r="AA55" s="11" t="s">
        <v>145</v>
      </c>
      <c r="AB55" s="11" t="s">
        <v>144</v>
      </c>
      <c r="AC55" s="11" t="s">
        <v>144</v>
      </c>
      <c r="AD55" s="11" t="s">
        <v>144</v>
      </c>
      <c r="AE55" s="11" t="s">
        <v>144</v>
      </c>
      <c r="AF55" s="11" t="s">
        <v>145</v>
      </c>
      <c r="AG55" s="11" t="s">
        <v>145</v>
      </c>
      <c r="AH55" s="11" t="s">
        <v>145</v>
      </c>
      <c r="AI55" s="11" t="s">
        <v>145</v>
      </c>
      <c r="AJ55" s="11" t="s">
        <v>145</v>
      </c>
      <c r="AK55" s="11" t="s">
        <v>145</v>
      </c>
      <c r="AL55" s="11" t="s">
        <v>145</v>
      </c>
      <c r="AM55" s="11" t="s">
        <v>145</v>
      </c>
      <c r="AN55" s="11" t="s">
        <v>145</v>
      </c>
      <c r="AO55" s="11" t="s">
        <v>145</v>
      </c>
      <c r="AP55" s="11" t="s">
        <v>145</v>
      </c>
      <c r="AQ55" s="11" t="s">
        <v>145</v>
      </c>
      <c r="AR55" s="11" t="s">
        <v>144</v>
      </c>
      <c r="AS55" s="11"/>
    </row>
    <row r="56" spans="1:45" ht="39" customHeight="1">
      <c r="A56" s="225"/>
      <c r="B56" s="11" t="s">
        <v>583</v>
      </c>
      <c r="C56" s="11" t="s">
        <v>144</v>
      </c>
      <c r="D56" s="11" t="s">
        <v>144</v>
      </c>
      <c r="E56" s="11" t="s">
        <v>144</v>
      </c>
      <c r="F56" s="11" t="s">
        <v>144</v>
      </c>
      <c r="G56" s="11" t="s">
        <v>145</v>
      </c>
      <c r="H56" s="11" t="s">
        <v>144</v>
      </c>
      <c r="I56" s="11" t="s">
        <v>144</v>
      </c>
      <c r="J56" s="11" t="s">
        <v>145</v>
      </c>
      <c r="K56" s="11" t="s">
        <v>144</v>
      </c>
      <c r="L56" s="11" t="s">
        <v>144</v>
      </c>
      <c r="M56" s="11" t="s">
        <v>144</v>
      </c>
      <c r="N56" s="11" t="s">
        <v>144</v>
      </c>
      <c r="O56" s="11" t="s">
        <v>144</v>
      </c>
      <c r="P56" s="11" t="s">
        <v>144</v>
      </c>
      <c r="Q56" s="11" t="s">
        <v>144</v>
      </c>
      <c r="R56" s="11" t="s">
        <v>144</v>
      </c>
      <c r="S56" s="11" t="s">
        <v>144</v>
      </c>
      <c r="T56" s="11" t="s">
        <v>145</v>
      </c>
      <c r="U56" s="11" t="s">
        <v>145</v>
      </c>
      <c r="V56" s="11" t="s">
        <v>144</v>
      </c>
      <c r="W56" s="11" t="s">
        <v>144</v>
      </c>
      <c r="X56" s="11" t="s">
        <v>145</v>
      </c>
      <c r="Y56" s="11" t="s">
        <v>145</v>
      </c>
      <c r="Z56" s="11" t="s">
        <v>144</v>
      </c>
      <c r="AA56" s="11" t="s">
        <v>145</v>
      </c>
      <c r="AB56" s="11" t="s">
        <v>144</v>
      </c>
      <c r="AC56" s="11" t="s">
        <v>144</v>
      </c>
      <c r="AD56" s="11" t="s">
        <v>144</v>
      </c>
      <c r="AE56" s="11" t="s">
        <v>145</v>
      </c>
      <c r="AF56" s="11" t="s">
        <v>145</v>
      </c>
      <c r="AG56" s="11" t="s">
        <v>145</v>
      </c>
      <c r="AH56" s="11" t="s">
        <v>145</v>
      </c>
      <c r="AI56" s="11" t="s">
        <v>145</v>
      </c>
      <c r="AJ56" s="11" t="s">
        <v>145</v>
      </c>
      <c r="AK56" s="11" t="s">
        <v>145</v>
      </c>
      <c r="AL56" s="11" t="s">
        <v>145</v>
      </c>
      <c r="AM56" s="11" t="s">
        <v>145</v>
      </c>
      <c r="AN56" s="11" t="s">
        <v>145</v>
      </c>
      <c r="AO56" s="11" t="s">
        <v>145</v>
      </c>
      <c r="AP56" s="11" t="s">
        <v>145</v>
      </c>
      <c r="AQ56" s="11" t="s">
        <v>145</v>
      </c>
      <c r="AR56" s="11" t="s">
        <v>144</v>
      </c>
      <c r="AS56" s="11"/>
    </row>
    <row r="57" spans="1:45" ht="39" customHeight="1">
      <c r="A57" s="225"/>
      <c r="B57" s="11" t="s">
        <v>584</v>
      </c>
      <c r="C57" s="11" t="s">
        <v>144</v>
      </c>
      <c r="D57" s="11" t="s">
        <v>145</v>
      </c>
      <c r="E57" s="11" t="s">
        <v>145</v>
      </c>
      <c r="F57" s="11" t="s">
        <v>145</v>
      </c>
      <c r="G57" s="11" t="s">
        <v>145</v>
      </c>
      <c r="H57" s="11" t="s">
        <v>144</v>
      </c>
      <c r="I57" s="11" t="s">
        <v>144</v>
      </c>
      <c r="J57" s="11" t="s">
        <v>145</v>
      </c>
      <c r="K57" s="11" t="s">
        <v>145</v>
      </c>
      <c r="L57" s="11" t="s">
        <v>145</v>
      </c>
      <c r="M57" s="11" t="s">
        <v>145</v>
      </c>
      <c r="N57" s="11" t="s">
        <v>144</v>
      </c>
      <c r="O57" s="11" t="s">
        <v>144</v>
      </c>
      <c r="P57" s="11" t="s">
        <v>144</v>
      </c>
      <c r="Q57" s="11" t="s">
        <v>145</v>
      </c>
      <c r="R57" s="11" t="s">
        <v>144</v>
      </c>
      <c r="S57" s="11" t="s">
        <v>145</v>
      </c>
      <c r="T57" s="11" t="s">
        <v>144</v>
      </c>
      <c r="U57" s="11" t="s">
        <v>144</v>
      </c>
      <c r="V57" s="11" t="s">
        <v>144</v>
      </c>
      <c r="W57" s="11" t="s">
        <v>145</v>
      </c>
      <c r="X57" s="11" t="s">
        <v>145</v>
      </c>
      <c r="Y57" s="11" t="s">
        <v>145</v>
      </c>
      <c r="Z57" s="11" t="s">
        <v>145</v>
      </c>
      <c r="AA57" s="11" t="s">
        <v>145</v>
      </c>
      <c r="AB57" s="11" t="s">
        <v>144</v>
      </c>
      <c r="AC57" s="11" t="s">
        <v>145</v>
      </c>
      <c r="AD57" s="11" t="s">
        <v>144</v>
      </c>
      <c r="AE57" s="11" t="s">
        <v>144</v>
      </c>
      <c r="AF57" s="11" t="s">
        <v>145</v>
      </c>
      <c r="AG57" s="11" t="s">
        <v>145</v>
      </c>
      <c r="AH57" s="11" t="s">
        <v>145</v>
      </c>
      <c r="AI57" s="11" t="s">
        <v>145</v>
      </c>
      <c r="AJ57" s="11" t="s">
        <v>145</v>
      </c>
      <c r="AK57" s="11" t="s">
        <v>145</v>
      </c>
      <c r="AL57" s="11" t="s">
        <v>145</v>
      </c>
      <c r="AM57" s="11" t="s">
        <v>145</v>
      </c>
      <c r="AN57" s="11" t="s">
        <v>145</v>
      </c>
      <c r="AO57" s="11" t="s">
        <v>145</v>
      </c>
      <c r="AP57" s="11" t="s">
        <v>145</v>
      </c>
      <c r="AQ57" s="11" t="s">
        <v>145</v>
      </c>
      <c r="AR57" s="11" t="s">
        <v>145</v>
      </c>
      <c r="AS57" s="11"/>
    </row>
    <row r="58" spans="1:45" ht="39" customHeight="1">
      <c r="A58" s="225"/>
      <c r="B58" s="11" t="s">
        <v>585</v>
      </c>
      <c r="C58" s="11" t="s">
        <v>145</v>
      </c>
      <c r="D58" s="11" t="s">
        <v>145</v>
      </c>
      <c r="E58" s="11" t="s">
        <v>145</v>
      </c>
      <c r="F58" s="11" t="s">
        <v>145</v>
      </c>
      <c r="G58" s="11" t="s">
        <v>145</v>
      </c>
      <c r="H58" s="11" t="s">
        <v>145</v>
      </c>
      <c r="I58" s="11" t="s">
        <v>145</v>
      </c>
      <c r="J58" s="11" t="s">
        <v>145</v>
      </c>
      <c r="K58" s="11" t="s">
        <v>144</v>
      </c>
      <c r="L58" s="11" t="s">
        <v>145</v>
      </c>
      <c r="M58" s="11" t="s">
        <v>145</v>
      </c>
      <c r="N58" s="11" t="s">
        <v>144</v>
      </c>
      <c r="O58" s="11" t="s">
        <v>145</v>
      </c>
      <c r="P58" s="11" t="s">
        <v>145</v>
      </c>
      <c r="Q58" s="11" t="s">
        <v>145</v>
      </c>
      <c r="R58" s="11" t="s">
        <v>145</v>
      </c>
      <c r="S58" s="11" t="s">
        <v>145</v>
      </c>
      <c r="T58" s="11" t="s">
        <v>145</v>
      </c>
      <c r="U58" s="11" t="s">
        <v>145</v>
      </c>
      <c r="V58" s="11" t="s">
        <v>144</v>
      </c>
      <c r="W58" s="11" t="s">
        <v>145</v>
      </c>
      <c r="X58" s="11" t="s">
        <v>145</v>
      </c>
      <c r="Y58" s="11" t="s">
        <v>144</v>
      </c>
      <c r="Z58" s="11" t="s">
        <v>145</v>
      </c>
      <c r="AA58" s="11" t="s">
        <v>145</v>
      </c>
      <c r="AB58" s="11" t="s">
        <v>144</v>
      </c>
      <c r="AC58" s="11" t="s">
        <v>144</v>
      </c>
      <c r="AD58" s="11" t="s">
        <v>145</v>
      </c>
      <c r="AE58" s="11" t="s">
        <v>145</v>
      </c>
      <c r="AF58" s="11" t="s">
        <v>145</v>
      </c>
      <c r="AG58" s="11" t="s">
        <v>145</v>
      </c>
      <c r="AH58" s="11" t="s">
        <v>145</v>
      </c>
      <c r="AI58" s="11" t="s">
        <v>145</v>
      </c>
      <c r="AJ58" s="11" t="s">
        <v>145</v>
      </c>
      <c r="AK58" s="11" t="s">
        <v>145</v>
      </c>
      <c r="AL58" s="11" t="s">
        <v>145</v>
      </c>
      <c r="AM58" s="11" t="s">
        <v>145</v>
      </c>
      <c r="AN58" s="11" t="s">
        <v>145</v>
      </c>
      <c r="AO58" s="11" t="s">
        <v>145</v>
      </c>
      <c r="AP58" s="11" t="s">
        <v>145</v>
      </c>
      <c r="AQ58" s="11" t="s">
        <v>145</v>
      </c>
      <c r="AR58" s="11" t="s">
        <v>145</v>
      </c>
      <c r="AS58" s="11"/>
    </row>
    <row r="59" spans="1:45" ht="39" customHeight="1">
      <c r="A59" s="225"/>
      <c r="B59" s="11" t="s">
        <v>586</v>
      </c>
      <c r="C59" s="11" t="s">
        <v>145</v>
      </c>
      <c r="D59" s="11" t="s">
        <v>145</v>
      </c>
      <c r="E59" s="11" t="s">
        <v>145</v>
      </c>
      <c r="F59" s="11" t="s">
        <v>145</v>
      </c>
      <c r="G59" s="11" t="s">
        <v>144</v>
      </c>
      <c r="H59" s="11" t="s">
        <v>144</v>
      </c>
      <c r="I59" s="11" t="s">
        <v>144</v>
      </c>
      <c r="J59" s="11" t="s">
        <v>144</v>
      </c>
      <c r="K59" s="11" t="s">
        <v>144</v>
      </c>
      <c r="L59" s="11" t="s">
        <v>144</v>
      </c>
      <c r="M59" s="11" t="s">
        <v>145</v>
      </c>
      <c r="N59" s="11" t="s">
        <v>144</v>
      </c>
      <c r="O59" s="11" t="s">
        <v>144</v>
      </c>
      <c r="P59" s="11" t="s">
        <v>144</v>
      </c>
      <c r="Q59" s="11" t="s">
        <v>145</v>
      </c>
      <c r="R59" s="11" t="s">
        <v>144</v>
      </c>
      <c r="S59" s="11" t="s">
        <v>145</v>
      </c>
      <c r="T59" s="11" t="s">
        <v>144</v>
      </c>
      <c r="U59" s="11" t="s">
        <v>144</v>
      </c>
      <c r="V59" s="11" t="s">
        <v>144</v>
      </c>
      <c r="W59" s="11" t="s">
        <v>144</v>
      </c>
      <c r="X59" s="11" t="s">
        <v>144</v>
      </c>
      <c r="Y59" s="11" t="s">
        <v>144</v>
      </c>
      <c r="Z59" s="11" t="s">
        <v>145</v>
      </c>
      <c r="AA59" s="11" t="s">
        <v>144</v>
      </c>
      <c r="AB59" s="11" t="s">
        <v>145</v>
      </c>
      <c r="AC59" s="11" t="s">
        <v>144</v>
      </c>
      <c r="AD59" s="11" t="s">
        <v>145</v>
      </c>
      <c r="AE59" s="11" t="s">
        <v>144</v>
      </c>
      <c r="AF59" s="11" t="s">
        <v>145</v>
      </c>
      <c r="AG59" s="11" t="s">
        <v>145</v>
      </c>
      <c r="AH59" s="11" t="s">
        <v>144</v>
      </c>
      <c r="AI59" s="11" t="s">
        <v>145</v>
      </c>
      <c r="AJ59" s="11" t="s">
        <v>144</v>
      </c>
      <c r="AK59" s="11" t="s">
        <v>144</v>
      </c>
      <c r="AL59" s="11" t="s">
        <v>145</v>
      </c>
      <c r="AM59" s="11" t="s">
        <v>144</v>
      </c>
      <c r="AN59" s="11" t="s">
        <v>144</v>
      </c>
      <c r="AO59" s="11" t="s">
        <v>145</v>
      </c>
      <c r="AP59" s="11" t="s">
        <v>145</v>
      </c>
      <c r="AQ59" s="11" t="s">
        <v>144</v>
      </c>
      <c r="AR59" s="11" t="s">
        <v>145</v>
      </c>
      <c r="AS59" s="11"/>
    </row>
    <row r="60" spans="1:45" ht="39" customHeight="1">
      <c r="A60" s="225"/>
      <c r="B60" s="11" t="s">
        <v>587</v>
      </c>
      <c r="C60" s="11" t="s">
        <v>144</v>
      </c>
      <c r="D60" s="11" t="s">
        <v>144</v>
      </c>
      <c r="E60" s="11" t="s">
        <v>145</v>
      </c>
      <c r="F60" s="11" t="s">
        <v>145</v>
      </c>
      <c r="G60" s="11" t="s">
        <v>145</v>
      </c>
      <c r="H60" s="11" t="s">
        <v>145</v>
      </c>
      <c r="I60" s="11" t="s">
        <v>144</v>
      </c>
      <c r="J60" s="11" t="s">
        <v>145</v>
      </c>
      <c r="K60" s="11" t="s">
        <v>144</v>
      </c>
      <c r="L60" s="11" t="s">
        <v>144</v>
      </c>
      <c r="M60" s="11" t="s">
        <v>145</v>
      </c>
      <c r="N60" s="11" t="s">
        <v>144</v>
      </c>
      <c r="O60" s="11" t="s">
        <v>144</v>
      </c>
      <c r="P60" s="11" t="s">
        <v>144</v>
      </c>
      <c r="Q60" s="11" t="s">
        <v>145</v>
      </c>
      <c r="R60" s="11" t="s">
        <v>145</v>
      </c>
      <c r="S60" s="11" t="s">
        <v>145</v>
      </c>
      <c r="T60" s="11" t="s">
        <v>145</v>
      </c>
      <c r="U60" s="11" t="s">
        <v>144</v>
      </c>
      <c r="V60" s="11" t="s">
        <v>144</v>
      </c>
      <c r="W60" s="11" t="s">
        <v>145</v>
      </c>
      <c r="X60" s="11" t="s">
        <v>144</v>
      </c>
      <c r="Y60" s="11" t="s">
        <v>145</v>
      </c>
      <c r="Z60" s="11" t="s">
        <v>145</v>
      </c>
      <c r="AA60" s="11" t="s">
        <v>144</v>
      </c>
      <c r="AB60" s="11" t="s">
        <v>144</v>
      </c>
      <c r="AC60" s="11" t="s">
        <v>144</v>
      </c>
      <c r="AD60" s="11" t="s">
        <v>145</v>
      </c>
      <c r="AE60" s="11" t="s">
        <v>144</v>
      </c>
      <c r="AF60" s="11" t="s">
        <v>145</v>
      </c>
      <c r="AG60" s="11" t="s">
        <v>145</v>
      </c>
      <c r="AH60" s="11" t="s">
        <v>145</v>
      </c>
      <c r="AI60" s="11" t="s">
        <v>145</v>
      </c>
      <c r="AJ60" s="11" t="s">
        <v>145</v>
      </c>
      <c r="AK60" s="11" t="s">
        <v>145</v>
      </c>
      <c r="AL60" s="11" t="s">
        <v>145</v>
      </c>
      <c r="AM60" s="11" t="s">
        <v>145</v>
      </c>
      <c r="AN60" s="11" t="s">
        <v>145</v>
      </c>
      <c r="AO60" s="11" t="s">
        <v>145</v>
      </c>
      <c r="AP60" s="11" t="s">
        <v>145</v>
      </c>
      <c r="AQ60" s="11" t="s">
        <v>145</v>
      </c>
      <c r="AR60" s="11" t="s">
        <v>145</v>
      </c>
      <c r="AS60" s="11"/>
    </row>
    <row r="61" spans="1:45" ht="39" customHeight="1">
      <c r="A61" s="225"/>
      <c r="B61" s="11" t="s">
        <v>588</v>
      </c>
      <c r="C61" s="11" t="s">
        <v>144</v>
      </c>
      <c r="D61" s="11" t="s">
        <v>145</v>
      </c>
      <c r="E61" s="11" t="s">
        <v>145</v>
      </c>
      <c r="F61" s="11" t="s">
        <v>144</v>
      </c>
      <c r="G61" s="11" t="s">
        <v>145</v>
      </c>
      <c r="H61" s="11" t="s">
        <v>144</v>
      </c>
      <c r="I61" s="11" t="s">
        <v>144</v>
      </c>
      <c r="J61" s="11" t="s">
        <v>145</v>
      </c>
      <c r="K61" s="11" t="s">
        <v>144</v>
      </c>
      <c r="L61" s="11" t="s">
        <v>144</v>
      </c>
      <c r="M61" s="11" t="s">
        <v>145</v>
      </c>
      <c r="N61" s="11" t="s">
        <v>145</v>
      </c>
      <c r="O61" s="11" t="s">
        <v>145</v>
      </c>
      <c r="P61" s="11" t="s">
        <v>145</v>
      </c>
      <c r="Q61" s="11" t="s">
        <v>145</v>
      </c>
      <c r="R61" s="11" t="s">
        <v>145</v>
      </c>
      <c r="S61" s="11" t="s">
        <v>145</v>
      </c>
      <c r="T61" s="11" t="s">
        <v>145</v>
      </c>
      <c r="U61" s="11" t="s">
        <v>145</v>
      </c>
      <c r="V61" s="11" t="s">
        <v>144</v>
      </c>
      <c r="W61" s="11" t="s">
        <v>144</v>
      </c>
      <c r="X61" s="11" t="s">
        <v>145</v>
      </c>
      <c r="Y61" s="11" t="s">
        <v>145</v>
      </c>
      <c r="Z61" s="11" t="s">
        <v>145</v>
      </c>
      <c r="AA61" s="11" t="s">
        <v>145</v>
      </c>
      <c r="AB61" s="11" t="s">
        <v>144</v>
      </c>
      <c r="AC61" s="11" t="s">
        <v>145</v>
      </c>
      <c r="AD61" s="11" t="s">
        <v>145</v>
      </c>
      <c r="AE61" s="11" t="s">
        <v>145</v>
      </c>
      <c r="AF61" s="11" t="s">
        <v>145</v>
      </c>
      <c r="AG61" s="11" t="s">
        <v>145</v>
      </c>
      <c r="AH61" s="11" t="s">
        <v>145</v>
      </c>
      <c r="AI61" s="11" t="s">
        <v>145</v>
      </c>
      <c r="AJ61" s="11" t="s">
        <v>145</v>
      </c>
      <c r="AK61" s="11" t="s">
        <v>145</v>
      </c>
      <c r="AL61" s="11" t="s">
        <v>145</v>
      </c>
      <c r="AM61" s="11" t="s">
        <v>145</v>
      </c>
      <c r="AN61" s="11" t="s">
        <v>145</v>
      </c>
      <c r="AO61" s="11" t="s">
        <v>145</v>
      </c>
      <c r="AP61" s="11" t="s">
        <v>145</v>
      </c>
      <c r="AQ61" s="11" t="s">
        <v>145</v>
      </c>
      <c r="AR61" s="11" t="s">
        <v>145</v>
      </c>
      <c r="AS61" s="11"/>
    </row>
    <row r="62" spans="1:45" ht="39" customHeight="1">
      <c r="A62" s="225"/>
      <c r="B62" s="11" t="s">
        <v>589</v>
      </c>
      <c r="C62" s="11" t="s">
        <v>144</v>
      </c>
      <c r="D62" s="11" t="s">
        <v>144</v>
      </c>
      <c r="E62" s="11" t="s">
        <v>144</v>
      </c>
      <c r="F62" s="11" t="s">
        <v>145</v>
      </c>
      <c r="G62" s="11" t="s">
        <v>144</v>
      </c>
      <c r="H62" s="11" t="s">
        <v>144</v>
      </c>
      <c r="I62" s="11" t="s">
        <v>144</v>
      </c>
      <c r="J62" s="11" t="s">
        <v>144</v>
      </c>
      <c r="K62" s="11" t="s">
        <v>145</v>
      </c>
      <c r="L62" s="11" t="s">
        <v>144</v>
      </c>
      <c r="M62" s="11" t="s">
        <v>144</v>
      </c>
      <c r="N62" s="11" t="s">
        <v>144</v>
      </c>
      <c r="O62" s="11" t="s">
        <v>144</v>
      </c>
      <c r="P62" s="11" t="s">
        <v>144</v>
      </c>
      <c r="Q62" s="11" t="s">
        <v>144</v>
      </c>
      <c r="R62" s="11" t="s">
        <v>144</v>
      </c>
      <c r="S62" s="11" t="s">
        <v>144</v>
      </c>
      <c r="T62" s="11" t="s">
        <v>145</v>
      </c>
      <c r="U62" s="11" t="s">
        <v>144</v>
      </c>
      <c r="V62" s="11" t="s">
        <v>144</v>
      </c>
      <c r="W62" s="11" t="s">
        <v>144</v>
      </c>
      <c r="X62" s="11" t="s">
        <v>144</v>
      </c>
      <c r="Y62" s="11" t="s">
        <v>144</v>
      </c>
      <c r="Z62" s="11" t="s">
        <v>144</v>
      </c>
      <c r="AA62" s="11" t="s">
        <v>144</v>
      </c>
      <c r="AB62" s="11" t="s">
        <v>144</v>
      </c>
      <c r="AC62" s="11" t="s">
        <v>144</v>
      </c>
      <c r="AD62" s="11" t="s">
        <v>144</v>
      </c>
      <c r="AE62" s="11" t="s">
        <v>144</v>
      </c>
      <c r="AF62" s="11" t="s">
        <v>144</v>
      </c>
      <c r="AG62" s="11" t="s">
        <v>145</v>
      </c>
      <c r="AH62" s="11" t="s">
        <v>144</v>
      </c>
      <c r="AI62" s="11" t="s">
        <v>145</v>
      </c>
      <c r="AJ62" s="11" t="s">
        <v>144</v>
      </c>
      <c r="AK62" s="11" t="s">
        <v>144</v>
      </c>
      <c r="AL62" s="11" t="s">
        <v>145</v>
      </c>
      <c r="AM62" s="11" t="s">
        <v>144</v>
      </c>
      <c r="AN62" s="11" t="s">
        <v>144</v>
      </c>
      <c r="AO62" s="11" t="s">
        <v>145</v>
      </c>
      <c r="AP62" s="11" t="s">
        <v>145</v>
      </c>
      <c r="AQ62" s="11" t="s">
        <v>144</v>
      </c>
      <c r="AR62" s="11" t="s">
        <v>144</v>
      </c>
      <c r="AS62" s="11"/>
    </row>
    <row r="63" spans="1:45" ht="55.5" customHeight="1">
      <c r="A63" s="225"/>
      <c r="B63" s="22" t="s">
        <v>590</v>
      </c>
      <c r="C63" s="11" t="s">
        <v>145</v>
      </c>
      <c r="D63" s="11" t="s">
        <v>145</v>
      </c>
      <c r="E63" s="11" t="s">
        <v>145</v>
      </c>
      <c r="F63" s="11" t="s">
        <v>145</v>
      </c>
      <c r="G63" s="11" t="s">
        <v>145</v>
      </c>
      <c r="H63" s="11" t="s">
        <v>145</v>
      </c>
      <c r="I63" s="11" t="s">
        <v>144</v>
      </c>
      <c r="J63" s="11" t="s">
        <v>144</v>
      </c>
      <c r="K63" s="11" t="s">
        <v>145</v>
      </c>
      <c r="L63" s="11" t="s">
        <v>144</v>
      </c>
      <c r="M63" s="11" t="s">
        <v>145</v>
      </c>
      <c r="N63" s="11" t="s">
        <v>145</v>
      </c>
      <c r="O63" s="11" t="s">
        <v>144</v>
      </c>
      <c r="P63" s="11" t="s">
        <v>145</v>
      </c>
      <c r="Q63" s="11" t="s">
        <v>145</v>
      </c>
      <c r="R63" s="11" t="s">
        <v>145</v>
      </c>
      <c r="S63" s="11" t="s">
        <v>144</v>
      </c>
      <c r="T63" s="11" t="s">
        <v>145</v>
      </c>
      <c r="U63" s="11" t="s">
        <v>145</v>
      </c>
      <c r="V63" s="11" t="s">
        <v>145</v>
      </c>
      <c r="W63" s="11" t="s">
        <v>144</v>
      </c>
      <c r="X63" s="11" t="s">
        <v>144</v>
      </c>
      <c r="Y63" s="11" t="s">
        <v>144</v>
      </c>
      <c r="Z63" s="11" t="s">
        <v>145</v>
      </c>
      <c r="AA63" s="11" t="s">
        <v>145</v>
      </c>
      <c r="AB63" s="11" t="s">
        <v>144</v>
      </c>
      <c r="AC63" s="11" t="s">
        <v>145</v>
      </c>
      <c r="AD63" s="11" t="s">
        <v>145</v>
      </c>
      <c r="AE63" s="11" t="s">
        <v>145</v>
      </c>
      <c r="AF63" s="11" t="s">
        <v>145</v>
      </c>
      <c r="AG63" s="11" t="s">
        <v>145</v>
      </c>
      <c r="AH63" s="11" t="s">
        <v>145</v>
      </c>
      <c r="AI63" s="11" t="s">
        <v>144</v>
      </c>
      <c r="AJ63" s="11" t="s">
        <v>145</v>
      </c>
      <c r="AK63" s="11" t="s">
        <v>144</v>
      </c>
      <c r="AL63" s="11" t="s">
        <v>144</v>
      </c>
      <c r="AM63" s="11" t="s">
        <v>144</v>
      </c>
      <c r="AN63" s="11" t="s">
        <v>145</v>
      </c>
      <c r="AO63" s="11" t="s">
        <v>145</v>
      </c>
      <c r="AP63" s="11" t="s">
        <v>145</v>
      </c>
      <c r="AQ63" s="11" t="s">
        <v>145</v>
      </c>
      <c r="AR63" s="11" t="s">
        <v>144</v>
      </c>
      <c r="AS63" s="11"/>
    </row>
    <row r="64" spans="1:45" ht="55.5" customHeight="1">
      <c r="A64" s="225"/>
      <c r="B64" s="11" t="s">
        <v>591</v>
      </c>
      <c r="C64" s="11"/>
      <c r="D64" s="11"/>
      <c r="E64" s="11"/>
      <c r="F64" s="11"/>
      <c r="G64" s="11"/>
      <c r="H64" s="11"/>
      <c r="I64" s="11"/>
      <c r="J64" s="11" t="s">
        <v>145</v>
      </c>
      <c r="K64" s="11"/>
      <c r="L64" s="11" t="s">
        <v>145</v>
      </c>
      <c r="M64" s="11"/>
      <c r="N64" s="11"/>
      <c r="O64" s="11" t="s">
        <v>145</v>
      </c>
      <c r="P64" s="11"/>
      <c r="Q64" s="11"/>
      <c r="R64" s="11"/>
      <c r="S64" s="11" t="s">
        <v>144</v>
      </c>
      <c r="T64" s="11"/>
      <c r="U64" s="11"/>
      <c r="V64" s="11"/>
      <c r="W64" s="11" t="s">
        <v>145</v>
      </c>
      <c r="X64" s="11" t="s">
        <v>144</v>
      </c>
      <c r="Y64" s="11" t="s">
        <v>145</v>
      </c>
      <c r="Z64" s="11"/>
      <c r="AA64" s="11"/>
      <c r="AB64" s="11" t="s">
        <v>144</v>
      </c>
      <c r="AC64" s="11"/>
      <c r="AD64" s="11"/>
      <c r="AE64" s="11"/>
      <c r="AF64" s="11"/>
      <c r="AG64" s="11"/>
      <c r="AH64" s="11"/>
      <c r="AI64" s="11" t="s">
        <v>144</v>
      </c>
      <c r="AJ64" s="11"/>
      <c r="AK64" s="11" t="s">
        <v>145</v>
      </c>
      <c r="AL64" s="11" t="s">
        <v>145</v>
      </c>
      <c r="AM64" s="11" t="s">
        <v>145</v>
      </c>
      <c r="AN64" s="11"/>
      <c r="AO64" s="11"/>
      <c r="AP64" s="11"/>
      <c r="AQ64" s="11"/>
      <c r="AR64" s="11" t="s">
        <v>144</v>
      </c>
      <c r="AS64" s="11"/>
    </row>
    <row r="65" spans="1:45" ht="55.5" customHeight="1">
      <c r="A65" s="225"/>
      <c r="B65" s="11" t="s">
        <v>592</v>
      </c>
      <c r="C65" s="11"/>
      <c r="D65" s="11"/>
      <c r="E65" s="11"/>
      <c r="F65" s="11"/>
      <c r="G65" s="11"/>
      <c r="H65" s="11"/>
      <c r="I65" s="11"/>
      <c r="J65" s="11" t="s">
        <v>145</v>
      </c>
      <c r="K65" s="11"/>
      <c r="L65" s="11" t="s">
        <v>145</v>
      </c>
      <c r="M65" s="11"/>
      <c r="N65" s="11"/>
      <c r="O65" s="11" t="s">
        <v>145</v>
      </c>
      <c r="P65" s="11"/>
      <c r="Q65" s="11"/>
      <c r="R65" s="11"/>
      <c r="S65" s="11" t="s">
        <v>144</v>
      </c>
      <c r="T65" s="11"/>
      <c r="U65" s="11"/>
      <c r="V65" s="11"/>
      <c r="W65" s="11" t="s">
        <v>145</v>
      </c>
      <c r="X65" s="11" t="s">
        <v>145</v>
      </c>
      <c r="Y65" s="11" t="s">
        <v>145</v>
      </c>
      <c r="Z65" s="11"/>
      <c r="AA65" s="11"/>
      <c r="AB65" s="11" t="s">
        <v>144</v>
      </c>
      <c r="AC65" s="11"/>
      <c r="AD65" s="11"/>
      <c r="AE65" s="11"/>
      <c r="AF65" s="11"/>
      <c r="AG65" s="11"/>
      <c r="AH65" s="11"/>
      <c r="AI65" s="11" t="s">
        <v>144</v>
      </c>
      <c r="AJ65" s="11"/>
      <c r="AK65" s="11" t="s">
        <v>145</v>
      </c>
      <c r="AL65" s="11" t="s">
        <v>145</v>
      </c>
      <c r="AM65" s="11" t="s">
        <v>145</v>
      </c>
      <c r="AN65" s="11"/>
      <c r="AO65" s="11"/>
      <c r="AP65" s="11"/>
      <c r="AQ65" s="11"/>
      <c r="AR65" s="11" t="s">
        <v>144</v>
      </c>
      <c r="AS65" s="11"/>
    </row>
    <row r="66" spans="1:45" ht="55.5" customHeight="1">
      <c r="A66" s="225"/>
      <c r="B66" s="11" t="s">
        <v>593</v>
      </c>
      <c r="C66" s="11"/>
      <c r="D66" s="11"/>
      <c r="E66" s="11"/>
      <c r="F66" s="11"/>
      <c r="G66" s="11"/>
      <c r="H66" s="11"/>
      <c r="I66" s="11"/>
      <c r="J66" s="11" t="s">
        <v>145</v>
      </c>
      <c r="K66" s="11"/>
      <c r="L66" s="11" t="s">
        <v>145</v>
      </c>
      <c r="M66" s="11"/>
      <c r="N66" s="11"/>
      <c r="O66" s="11" t="s">
        <v>144</v>
      </c>
      <c r="P66" s="11"/>
      <c r="Q66" s="11"/>
      <c r="R66" s="11"/>
      <c r="S66" s="11" t="s">
        <v>144</v>
      </c>
      <c r="T66" s="11"/>
      <c r="U66" s="11"/>
      <c r="V66" s="11"/>
      <c r="W66" s="11" t="s">
        <v>145</v>
      </c>
      <c r="X66" s="11" t="s">
        <v>145</v>
      </c>
      <c r="Y66" s="11" t="s">
        <v>145</v>
      </c>
      <c r="Z66" s="11"/>
      <c r="AA66" s="11"/>
      <c r="AB66" s="11" t="s">
        <v>144</v>
      </c>
      <c r="AC66" s="11"/>
      <c r="AD66" s="11"/>
      <c r="AE66" s="11"/>
      <c r="AF66" s="11"/>
      <c r="AG66" s="11"/>
      <c r="AH66" s="11"/>
      <c r="AI66" s="11" t="s">
        <v>144</v>
      </c>
      <c r="AJ66" s="11"/>
      <c r="AK66" s="11" t="s">
        <v>145</v>
      </c>
      <c r="AL66" s="11" t="s">
        <v>145</v>
      </c>
      <c r="AM66" s="11" t="s">
        <v>145</v>
      </c>
      <c r="AN66" s="11"/>
      <c r="AO66" s="11"/>
      <c r="AP66" s="11"/>
      <c r="AQ66" s="11"/>
      <c r="AR66" s="11" t="s">
        <v>144</v>
      </c>
      <c r="AS66" s="11"/>
    </row>
    <row r="67" spans="1:45" ht="55.5" customHeight="1">
      <c r="A67" s="225"/>
      <c r="B67" s="11" t="s">
        <v>594</v>
      </c>
      <c r="C67" s="11"/>
      <c r="D67" s="11"/>
      <c r="E67" s="11"/>
      <c r="F67" s="11"/>
      <c r="G67" s="11"/>
      <c r="H67" s="11"/>
      <c r="I67" s="11"/>
      <c r="J67" s="11" t="s">
        <v>145</v>
      </c>
      <c r="K67" s="11"/>
      <c r="L67" s="11" t="s">
        <v>145</v>
      </c>
      <c r="M67" s="11"/>
      <c r="N67" s="11"/>
      <c r="O67" s="11" t="s">
        <v>144</v>
      </c>
      <c r="P67" s="11"/>
      <c r="Q67" s="11"/>
      <c r="R67" s="11"/>
      <c r="S67" s="11" t="s">
        <v>144</v>
      </c>
      <c r="T67" s="11"/>
      <c r="U67" s="11"/>
      <c r="V67" s="11"/>
      <c r="W67" s="11" t="s">
        <v>145</v>
      </c>
      <c r="X67" s="11" t="s">
        <v>145</v>
      </c>
      <c r="Y67" s="11" t="s">
        <v>145</v>
      </c>
      <c r="Z67" s="11"/>
      <c r="AA67" s="11"/>
      <c r="AB67" s="11" t="s">
        <v>144</v>
      </c>
      <c r="AC67" s="11"/>
      <c r="AD67" s="11"/>
      <c r="AE67" s="11"/>
      <c r="AF67" s="11"/>
      <c r="AG67" s="11"/>
      <c r="AH67" s="11"/>
      <c r="AI67" s="11" t="s">
        <v>144</v>
      </c>
      <c r="AJ67" s="11"/>
      <c r="AK67" s="11" t="s">
        <v>145</v>
      </c>
      <c r="AL67" s="11" t="s">
        <v>145</v>
      </c>
      <c r="AM67" s="11" t="s">
        <v>145</v>
      </c>
      <c r="AN67" s="11"/>
      <c r="AO67" s="11"/>
      <c r="AP67" s="11"/>
      <c r="AQ67" s="11"/>
      <c r="AR67" s="11" t="s">
        <v>144</v>
      </c>
      <c r="AS67" s="11"/>
    </row>
    <row r="68" spans="1:45" ht="55.5" customHeight="1">
      <c r="A68" s="225"/>
      <c r="B68" s="11" t="s">
        <v>595</v>
      </c>
      <c r="C68" s="11"/>
      <c r="D68" s="11"/>
      <c r="E68" s="11"/>
      <c r="F68" s="11"/>
      <c r="G68" s="11"/>
      <c r="H68" s="11"/>
      <c r="I68" s="11"/>
      <c r="J68" s="11" t="s">
        <v>145</v>
      </c>
      <c r="K68" s="11"/>
      <c r="L68" s="11" t="s">
        <v>145</v>
      </c>
      <c r="M68" s="11"/>
      <c r="N68" s="11"/>
      <c r="O68" s="11" t="s">
        <v>145</v>
      </c>
      <c r="P68" s="11"/>
      <c r="Q68" s="11"/>
      <c r="R68" s="11"/>
      <c r="S68" s="11" t="s">
        <v>145</v>
      </c>
      <c r="T68" s="11"/>
      <c r="U68" s="11"/>
      <c r="V68" s="11"/>
      <c r="W68" s="11" t="s">
        <v>145</v>
      </c>
      <c r="X68" s="11" t="s">
        <v>145</v>
      </c>
      <c r="Y68" s="11" t="s">
        <v>145</v>
      </c>
      <c r="Z68" s="11"/>
      <c r="AA68" s="11"/>
      <c r="AB68" s="11" t="s">
        <v>145</v>
      </c>
      <c r="AC68" s="11"/>
      <c r="AD68" s="11"/>
      <c r="AE68" s="11"/>
      <c r="AF68" s="11"/>
      <c r="AG68" s="11"/>
      <c r="AH68" s="11"/>
      <c r="AI68" s="11" t="s">
        <v>145</v>
      </c>
      <c r="AJ68" s="11"/>
      <c r="AK68" s="11" t="s">
        <v>145</v>
      </c>
      <c r="AL68" s="11" t="s">
        <v>145</v>
      </c>
      <c r="AM68" s="11" t="s">
        <v>145</v>
      </c>
      <c r="AN68" s="11"/>
      <c r="AO68" s="11"/>
      <c r="AP68" s="11"/>
      <c r="AQ68" s="11"/>
      <c r="AR68" s="11" t="s">
        <v>145</v>
      </c>
      <c r="AS68" s="11"/>
    </row>
    <row r="69" spans="1:45" ht="55.5" customHeight="1">
      <c r="A69" s="225"/>
      <c r="B69" s="11" t="s">
        <v>596</v>
      </c>
      <c r="C69" s="11"/>
      <c r="D69" s="11"/>
      <c r="E69" s="11"/>
      <c r="F69" s="11"/>
      <c r="G69" s="11"/>
      <c r="H69" s="11"/>
      <c r="I69" s="11"/>
      <c r="J69" s="11" t="s">
        <v>145</v>
      </c>
      <c r="K69" s="11"/>
      <c r="L69" s="11" t="s">
        <v>145</v>
      </c>
      <c r="M69" s="11"/>
      <c r="N69" s="11"/>
      <c r="O69" s="11" t="s">
        <v>144</v>
      </c>
      <c r="P69" s="11"/>
      <c r="Q69" s="11"/>
      <c r="R69" s="11"/>
      <c r="S69" s="11" t="s">
        <v>145</v>
      </c>
      <c r="T69" s="11"/>
      <c r="U69" s="11"/>
      <c r="V69" s="11"/>
      <c r="W69" s="11" t="s">
        <v>145</v>
      </c>
      <c r="X69" s="11" t="s">
        <v>145</v>
      </c>
      <c r="Y69" s="11" t="s">
        <v>145</v>
      </c>
      <c r="Z69" s="11"/>
      <c r="AA69" s="11"/>
      <c r="AB69" s="11" t="s">
        <v>145</v>
      </c>
      <c r="AC69" s="11"/>
      <c r="AD69" s="11"/>
      <c r="AE69" s="11"/>
      <c r="AF69" s="11"/>
      <c r="AG69" s="11"/>
      <c r="AH69" s="11"/>
      <c r="AI69" s="11" t="s">
        <v>144</v>
      </c>
      <c r="AJ69" s="11"/>
      <c r="AK69" s="11" t="s">
        <v>145</v>
      </c>
      <c r="AL69" s="11" t="s">
        <v>145</v>
      </c>
      <c r="AM69" s="11" t="s">
        <v>145</v>
      </c>
      <c r="AN69" s="11"/>
      <c r="AO69" s="11"/>
      <c r="AP69" s="11"/>
      <c r="AQ69" s="11"/>
      <c r="AR69" s="11" t="s">
        <v>145</v>
      </c>
      <c r="AS69" s="11"/>
    </row>
    <row r="70" spans="1:45" ht="55.5" customHeight="1">
      <c r="A70" s="225"/>
      <c r="B70" s="11" t="s">
        <v>597</v>
      </c>
      <c r="C70" s="11"/>
      <c r="D70" s="11"/>
      <c r="E70" s="11"/>
      <c r="F70" s="11"/>
      <c r="G70" s="11"/>
      <c r="H70" s="11"/>
      <c r="I70" s="11"/>
      <c r="J70" s="11" t="s">
        <v>145</v>
      </c>
      <c r="K70" s="11"/>
      <c r="L70" s="11" t="s">
        <v>145</v>
      </c>
      <c r="M70" s="11"/>
      <c r="N70" s="11"/>
      <c r="O70" s="11" t="s">
        <v>145</v>
      </c>
      <c r="P70" s="11"/>
      <c r="Q70" s="11"/>
      <c r="R70" s="11"/>
      <c r="S70" s="11" t="s">
        <v>145</v>
      </c>
      <c r="T70" s="11"/>
      <c r="U70" s="11"/>
      <c r="V70" s="11"/>
      <c r="W70" s="11" t="s">
        <v>145</v>
      </c>
      <c r="X70" s="11" t="s">
        <v>144</v>
      </c>
      <c r="Y70" s="11" t="s">
        <v>145</v>
      </c>
      <c r="Z70" s="11"/>
      <c r="AA70" s="11"/>
      <c r="AB70" s="11" t="s">
        <v>144</v>
      </c>
      <c r="AC70" s="11"/>
      <c r="AD70" s="11"/>
      <c r="AE70" s="11"/>
      <c r="AF70" s="11"/>
      <c r="AG70" s="11"/>
      <c r="AH70" s="11"/>
      <c r="AI70" s="11" t="s">
        <v>145</v>
      </c>
      <c r="AJ70" s="11"/>
      <c r="AK70" s="11" t="s">
        <v>145</v>
      </c>
      <c r="AL70" s="11" t="s">
        <v>145</v>
      </c>
      <c r="AM70" s="11" t="s">
        <v>144</v>
      </c>
      <c r="AN70" s="11"/>
      <c r="AO70" s="11"/>
      <c r="AP70" s="11"/>
      <c r="AQ70" s="11"/>
      <c r="AR70" s="11" t="s">
        <v>144</v>
      </c>
      <c r="AS70" s="11"/>
    </row>
    <row r="71" spans="1:45" ht="55.5" customHeight="1">
      <c r="A71" s="225"/>
      <c r="B71" s="11" t="s">
        <v>598</v>
      </c>
      <c r="C71" s="11"/>
      <c r="D71" s="11"/>
      <c r="E71" s="11"/>
      <c r="F71" s="11"/>
      <c r="G71" s="11"/>
      <c r="H71" s="11"/>
      <c r="I71" s="11"/>
      <c r="J71" s="11" t="s">
        <v>145</v>
      </c>
      <c r="K71" s="11"/>
      <c r="L71" s="11" t="s">
        <v>145</v>
      </c>
      <c r="M71" s="11"/>
      <c r="N71" s="11"/>
      <c r="O71" s="11" t="s">
        <v>144</v>
      </c>
      <c r="P71" s="11"/>
      <c r="Q71" s="11"/>
      <c r="R71" s="11"/>
      <c r="S71" s="11" t="s">
        <v>145</v>
      </c>
      <c r="T71" s="11"/>
      <c r="U71" s="11"/>
      <c r="V71" s="11"/>
      <c r="W71" s="11" t="s">
        <v>145</v>
      </c>
      <c r="X71" s="11" t="s">
        <v>145</v>
      </c>
      <c r="Y71" s="11" t="s">
        <v>145</v>
      </c>
      <c r="Z71" s="11"/>
      <c r="AA71" s="11"/>
      <c r="AB71" s="11" t="s">
        <v>144</v>
      </c>
      <c r="AC71" s="11"/>
      <c r="AD71" s="11"/>
      <c r="AE71" s="11"/>
      <c r="AF71" s="11"/>
      <c r="AG71" s="11"/>
      <c r="AH71" s="11"/>
      <c r="AI71" s="11" t="s">
        <v>145</v>
      </c>
      <c r="AJ71" s="11"/>
      <c r="AK71" s="11" t="s">
        <v>145</v>
      </c>
      <c r="AL71" s="11" t="s">
        <v>145</v>
      </c>
      <c r="AM71" s="11" t="s">
        <v>145</v>
      </c>
      <c r="AN71" s="11"/>
      <c r="AO71" s="11"/>
      <c r="AP71" s="11"/>
      <c r="AQ71" s="11"/>
      <c r="AR71" s="11" t="s">
        <v>145</v>
      </c>
      <c r="AS71" s="11"/>
    </row>
    <row r="72" spans="1:45" ht="55.5" customHeight="1">
      <c r="A72" s="225"/>
      <c r="B72" s="11" t="s">
        <v>599</v>
      </c>
      <c r="C72" s="11"/>
      <c r="D72" s="11"/>
      <c r="E72" s="11"/>
      <c r="F72" s="11"/>
      <c r="G72" s="11"/>
      <c r="H72" s="11"/>
      <c r="I72" s="11"/>
      <c r="J72" s="11" t="s">
        <v>145</v>
      </c>
      <c r="K72" s="11"/>
      <c r="L72" s="11" t="s">
        <v>145</v>
      </c>
      <c r="M72" s="11"/>
      <c r="N72" s="11"/>
      <c r="O72" s="11" t="s">
        <v>145</v>
      </c>
      <c r="P72" s="11"/>
      <c r="Q72" s="11"/>
      <c r="R72" s="11"/>
      <c r="S72" s="11" t="s">
        <v>145</v>
      </c>
      <c r="T72" s="11"/>
      <c r="U72" s="11"/>
      <c r="V72" s="11"/>
      <c r="W72" s="11" t="s">
        <v>145</v>
      </c>
      <c r="X72" s="11" t="s">
        <v>145</v>
      </c>
      <c r="Y72" s="11" t="s">
        <v>145</v>
      </c>
      <c r="Z72" s="11"/>
      <c r="AA72" s="11"/>
      <c r="AB72" s="11" t="s">
        <v>144</v>
      </c>
      <c r="AC72" s="11"/>
      <c r="AD72" s="11"/>
      <c r="AE72" s="11"/>
      <c r="AF72" s="11"/>
      <c r="AG72" s="11"/>
      <c r="AH72" s="11"/>
      <c r="AI72" s="11" t="s">
        <v>144</v>
      </c>
      <c r="AJ72" s="11"/>
      <c r="AK72" s="11" t="s">
        <v>145</v>
      </c>
      <c r="AL72" s="11" t="s">
        <v>145</v>
      </c>
      <c r="AM72" s="11" t="s">
        <v>145</v>
      </c>
      <c r="AN72" s="11"/>
      <c r="AO72" s="11"/>
      <c r="AP72" s="11"/>
      <c r="AQ72" s="11"/>
      <c r="AR72" s="11" t="s">
        <v>145</v>
      </c>
      <c r="AS72" s="11"/>
    </row>
    <row r="73" spans="1:45" ht="55.5" customHeight="1">
      <c r="A73" s="226"/>
      <c r="B73" s="11" t="s">
        <v>600</v>
      </c>
      <c r="C73" s="11"/>
      <c r="D73" s="11"/>
      <c r="E73" s="11"/>
      <c r="F73" s="11"/>
      <c r="G73" s="11"/>
      <c r="H73" s="11"/>
      <c r="I73" s="11"/>
      <c r="J73" s="11" t="s">
        <v>145</v>
      </c>
      <c r="K73" s="11"/>
      <c r="L73" s="11" t="s">
        <v>144</v>
      </c>
      <c r="M73" s="11"/>
      <c r="N73" s="11"/>
      <c r="O73" s="11" t="s">
        <v>144</v>
      </c>
      <c r="P73" s="11"/>
      <c r="Q73" s="11"/>
      <c r="R73" s="11"/>
      <c r="S73" s="11" t="s">
        <v>144</v>
      </c>
      <c r="T73" s="11"/>
      <c r="U73" s="11"/>
      <c r="V73" s="11"/>
      <c r="W73" s="11" t="s">
        <v>144</v>
      </c>
      <c r="X73" s="11" t="s">
        <v>144</v>
      </c>
      <c r="Y73" s="11" t="s">
        <v>144</v>
      </c>
      <c r="Z73" s="11"/>
      <c r="AA73" s="11"/>
      <c r="AB73" s="11" t="s">
        <v>145</v>
      </c>
      <c r="AC73" s="11"/>
      <c r="AD73" s="11"/>
      <c r="AE73" s="11"/>
      <c r="AF73" s="11"/>
      <c r="AG73" s="11"/>
      <c r="AH73" s="11"/>
      <c r="AI73" s="11" t="s">
        <v>145</v>
      </c>
      <c r="AJ73" s="11"/>
      <c r="AK73" s="11" t="s">
        <v>144</v>
      </c>
      <c r="AL73" s="11" t="s">
        <v>145</v>
      </c>
      <c r="AM73" s="11" t="s">
        <v>144</v>
      </c>
      <c r="AN73" s="11"/>
      <c r="AO73" s="11"/>
      <c r="AP73" s="11"/>
      <c r="AQ73" s="11"/>
      <c r="AR73" s="11" t="s">
        <v>144</v>
      </c>
      <c r="AS73" s="11"/>
    </row>
    <row r="74" spans="1:45" ht="15.75" customHeight="1">
      <c r="A74" s="12"/>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row>
    <row r="75" spans="1:45" ht="36" customHeight="1">
      <c r="A75" s="180" t="s">
        <v>601</v>
      </c>
      <c r="B75" s="11" t="s">
        <v>602</v>
      </c>
      <c r="C75" s="11" t="s">
        <v>603</v>
      </c>
      <c r="D75" s="11" t="s">
        <v>604</v>
      </c>
      <c r="E75" s="11" t="s">
        <v>605</v>
      </c>
      <c r="F75" s="11" t="s">
        <v>606</v>
      </c>
      <c r="G75" s="11" t="s">
        <v>607</v>
      </c>
      <c r="H75" s="11" t="s">
        <v>608</v>
      </c>
      <c r="I75" s="11" t="s">
        <v>609</v>
      </c>
      <c r="J75" s="11" t="s">
        <v>610</v>
      </c>
      <c r="K75" s="11" t="s">
        <v>163</v>
      </c>
      <c r="L75" s="11" t="s">
        <v>611</v>
      </c>
      <c r="M75" s="11" t="s">
        <v>612</v>
      </c>
      <c r="N75" s="11" t="s">
        <v>613</v>
      </c>
      <c r="O75" s="11" t="s">
        <v>614</v>
      </c>
      <c r="P75" s="11" t="s">
        <v>615</v>
      </c>
      <c r="Q75" s="11" t="s">
        <v>616</v>
      </c>
      <c r="R75" s="11" t="s">
        <v>617</v>
      </c>
      <c r="S75" s="11" t="s">
        <v>618</v>
      </c>
      <c r="T75" s="11" t="s">
        <v>163</v>
      </c>
      <c r="U75" s="11" t="s">
        <v>163</v>
      </c>
      <c r="V75" s="11" t="s">
        <v>619</v>
      </c>
      <c r="W75" s="11" t="s">
        <v>620</v>
      </c>
      <c r="X75" s="11" t="s">
        <v>621</v>
      </c>
      <c r="Y75" s="11" t="s">
        <v>622</v>
      </c>
      <c r="Z75" s="11" t="s">
        <v>623</v>
      </c>
      <c r="AA75" s="11" t="s">
        <v>624</v>
      </c>
      <c r="AB75" s="11" t="s">
        <v>625</v>
      </c>
      <c r="AC75" s="11" t="s">
        <v>626</v>
      </c>
      <c r="AD75" s="11" t="s">
        <v>627</v>
      </c>
      <c r="AE75" s="11" t="s">
        <v>628</v>
      </c>
      <c r="AF75" s="11" t="s">
        <v>629</v>
      </c>
      <c r="AG75" s="11" t="s">
        <v>630</v>
      </c>
      <c r="AH75" s="11" t="s">
        <v>157</v>
      </c>
      <c r="AI75" s="11" t="s">
        <v>631</v>
      </c>
      <c r="AJ75" s="11" t="s">
        <v>632</v>
      </c>
      <c r="AK75" s="11" t="s">
        <v>633</v>
      </c>
      <c r="AL75" s="11" t="s">
        <v>634</v>
      </c>
      <c r="AM75" s="11" t="s">
        <v>635</v>
      </c>
      <c r="AN75" s="11" t="s">
        <v>636</v>
      </c>
      <c r="AO75" s="11" t="s">
        <v>637</v>
      </c>
      <c r="AP75" s="11" t="s">
        <v>637</v>
      </c>
      <c r="AQ75" s="11" t="s">
        <v>636</v>
      </c>
      <c r="AR75" s="11" t="s">
        <v>638</v>
      </c>
      <c r="AS75" s="11"/>
    </row>
    <row r="76" spans="1:45" ht="36" customHeight="1">
      <c r="A76" s="225"/>
      <c r="B76" s="11" t="s">
        <v>639</v>
      </c>
      <c r="C76" s="11" t="s">
        <v>640</v>
      </c>
      <c r="D76" s="11" t="s">
        <v>641</v>
      </c>
      <c r="E76" s="11" t="s">
        <v>642</v>
      </c>
      <c r="F76" s="11" t="s">
        <v>643</v>
      </c>
      <c r="G76" s="11" t="s">
        <v>644</v>
      </c>
      <c r="H76" s="11" t="s">
        <v>645</v>
      </c>
      <c r="I76" s="11" t="s">
        <v>646</v>
      </c>
      <c r="J76" s="11" t="s">
        <v>647</v>
      </c>
      <c r="K76" s="11" t="s">
        <v>648</v>
      </c>
      <c r="L76" s="11" t="s">
        <v>649</v>
      </c>
      <c r="M76" s="11" t="s">
        <v>650</v>
      </c>
      <c r="N76" s="11" t="s">
        <v>651</v>
      </c>
      <c r="O76" s="11" t="s">
        <v>652</v>
      </c>
      <c r="P76" s="11" t="s">
        <v>653</v>
      </c>
      <c r="Q76" s="11" t="s">
        <v>654</v>
      </c>
      <c r="R76" s="11" t="s">
        <v>655</v>
      </c>
      <c r="S76" s="11" t="s">
        <v>656</v>
      </c>
      <c r="T76" s="11" t="s">
        <v>657</v>
      </c>
      <c r="U76" s="11" t="s">
        <v>658</v>
      </c>
      <c r="V76" s="11" t="s">
        <v>659</v>
      </c>
      <c r="W76" s="11" t="s">
        <v>660</v>
      </c>
      <c r="X76" s="11" t="s">
        <v>661</v>
      </c>
      <c r="Y76" s="11" t="s">
        <v>662</v>
      </c>
      <c r="Z76" s="11" t="s">
        <v>663</v>
      </c>
      <c r="AA76" s="11" t="s">
        <v>664</v>
      </c>
      <c r="AB76" s="11" t="s">
        <v>665</v>
      </c>
      <c r="AC76" s="11" t="s">
        <v>666</v>
      </c>
      <c r="AD76" s="11" t="s">
        <v>667</v>
      </c>
      <c r="AE76" s="11" t="s">
        <v>665</v>
      </c>
      <c r="AF76" s="11" t="s">
        <v>668</v>
      </c>
      <c r="AG76" s="11" t="s">
        <v>669</v>
      </c>
      <c r="AH76" s="11" t="s">
        <v>670</v>
      </c>
      <c r="AI76" s="11" t="s">
        <v>671</v>
      </c>
      <c r="AJ76" s="11" t="s">
        <v>672</v>
      </c>
      <c r="AK76" s="11" t="s">
        <v>673</v>
      </c>
      <c r="AL76" s="11" t="s">
        <v>674</v>
      </c>
      <c r="AM76" s="11" t="s">
        <v>675</v>
      </c>
      <c r="AN76" s="11" t="s">
        <v>676</v>
      </c>
      <c r="AO76" s="11" t="s">
        <v>677</v>
      </c>
      <c r="AP76" s="11" t="s">
        <v>678</v>
      </c>
      <c r="AQ76" s="11" t="s">
        <v>679</v>
      </c>
      <c r="AR76" s="11" t="s">
        <v>680</v>
      </c>
      <c r="AS76" s="11"/>
    </row>
    <row r="77" spans="1:45" ht="36" customHeight="1">
      <c r="A77" s="225"/>
      <c r="B77" s="11" t="s">
        <v>681</v>
      </c>
      <c r="C77" s="11" t="s">
        <v>682</v>
      </c>
      <c r="D77" s="11" t="s">
        <v>683</v>
      </c>
      <c r="E77" s="11" t="s">
        <v>684</v>
      </c>
      <c r="F77" s="11" t="s">
        <v>683</v>
      </c>
      <c r="G77" s="11" t="s">
        <v>683</v>
      </c>
      <c r="H77" s="11" t="s">
        <v>682</v>
      </c>
      <c r="I77" s="11" t="s">
        <v>685</v>
      </c>
      <c r="J77" s="11" t="s">
        <v>683</v>
      </c>
      <c r="K77" s="11" t="s">
        <v>684</v>
      </c>
      <c r="L77" s="11" t="s">
        <v>683</v>
      </c>
      <c r="M77" s="11" t="s">
        <v>682</v>
      </c>
      <c r="N77" s="11" t="s">
        <v>686</v>
      </c>
      <c r="O77" s="11" t="s">
        <v>687</v>
      </c>
      <c r="P77" s="11" t="s">
        <v>682</v>
      </c>
      <c r="Q77" s="11" t="s">
        <v>682</v>
      </c>
      <c r="R77" s="11" t="s">
        <v>688</v>
      </c>
      <c r="S77" s="11" t="s">
        <v>682</v>
      </c>
      <c r="T77" s="11" t="s">
        <v>688</v>
      </c>
      <c r="U77" s="11" t="s">
        <v>689</v>
      </c>
      <c r="V77" s="11" t="s">
        <v>683</v>
      </c>
      <c r="W77" s="11" t="s">
        <v>682</v>
      </c>
      <c r="X77" s="11" t="s">
        <v>683</v>
      </c>
      <c r="Y77" s="11" t="s">
        <v>683</v>
      </c>
      <c r="Z77" s="11" t="s">
        <v>689</v>
      </c>
      <c r="AA77" s="11" t="s">
        <v>689</v>
      </c>
      <c r="AB77" s="11" t="s">
        <v>684</v>
      </c>
      <c r="AC77" s="11" t="s">
        <v>683</v>
      </c>
      <c r="AD77" s="11" t="s">
        <v>690</v>
      </c>
      <c r="AE77" s="11" t="s">
        <v>690</v>
      </c>
      <c r="AF77" s="11" t="s">
        <v>691</v>
      </c>
      <c r="AG77" s="11" t="s">
        <v>687</v>
      </c>
      <c r="AH77" s="11" t="s">
        <v>687</v>
      </c>
      <c r="AI77" s="11" t="s">
        <v>687</v>
      </c>
      <c r="AJ77" s="11" t="s">
        <v>689</v>
      </c>
      <c r="AK77" s="11" t="s">
        <v>687</v>
      </c>
      <c r="AL77" s="11" t="s">
        <v>682</v>
      </c>
      <c r="AM77" s="11" t="s">
        <v>682</v>
      </c>
      <c r="AN77" s="11" t="s">
        <v>682</v>
      </c>
      <c r="AO77" s="11" t="s">
        <v>682</v>
      </c>
      <c r="AP77" s="11" t="s">
        <v>163</v>
      </c>
      <c r="AQ77" s="11" t="s">
        <v>682</v>
      </c>
      <c r="AR77" s="11" t="s">
        <v>683</v>
      </c>
      <c r="AS77" s="11"/>
    </row>
    <row r="78" spans="1:45" ht="36" customHeight="1">
      <c r="A78" s="225"/>
      <c r="B78" s="11" t="s">
        <v>692</v>
      </c>
      <c r="C78" s="11" t="s">
        <v>144</v>
      </c>
      <c r="D78" s="11" t="s">
        <v>144</v>
      </c>
      <c r="E78" s="11" t="s">
        <v>144</v>
      </c>
      <c r="F78" s="11" t="s">
        <v>144</v>
      </c>
      <c r="G78" s="11" t="s">
        <v>144</v>
      </c>
      <c r="H78" s="11" t="s">
        <v>145</v>
      </c>
      <c r="I78" s="11" t="s">
        <v>144</v>
      </c>
      <c r="J78" s="11" t="s">
        <v>144</v>
      </c>
      <c r="K78" s="11" t="s">
        <v>144</v>
      </c>
      <c r="L78" s="11" t="s">
        <v>144</v>
      </c>
      <c r="M78" s="11" t="s">
        <v>144</v>
      </c>
      <c r="N78" s="11" t="s">
        <v>145</v>
      </c>
      <c r="O78" s="11" t="s">
        <v>145</v>
      </c>
      <c r="P78" s="11" t="s">
        <v>144</v>
      </c>
      <c r="Q78" s="11" t="s">
        <v>144</v>
      </c>
      <c r="R78" s="11" t="s">
        <v>145</v>
      </c>
      <c r="S78" s="11" t="s">
        <v>145</v>
      </c>
      <c r="T78" s="11" t="s">
        <v>145</v>
      </c>
      <c r="U78" s="11" t="s">
        <v>144</v>
      </c>
      <c r="V78" s="11" t="s">
        <v>144</v>
      </c>
      <c r="W78" s="11" t="s">
        <v>145</v>
      </c>
      <c r="X78" s="11" t="s">
        <v>144</v>
      </c>
      <c r="Y78" s="11" t="s">
        <v>144</v>
      </c>
      <c r="Z78" s="11" t="s">
        <v>145</v>
      </c>
      <c r="AA78" s="11" t="s">
        <v>145</v>
      </c>
      <c r="AB78" s="11" t="s">
        <v>144</v>
      </c>
      <c r="AC78" s="11" t="s">
        <v>145</v>
      </c>
      <c r="AD78" s="11" t="s">
        <v>145</v>
      </c>
      <c r="AE78" s="11" t="s">
        <v>145</v>
      </c>
      <c r="AF78" s="11" t="s">
        <v>145</v>
      </c>
      <c r="AG78" s="11" t="s">
        <v>145</v>
      </c>
      <c r="AH78" s="11" t="s">
        <v>145</v>
      </c>
      <c r="AI78" s="11" t="s">
        <v>144</v>
      </c>
      <c r="AJ78" s="11" t="s">
        <v>144</v>
      </c>
      <c r="AK78" s="11" t="s">
        <v>145</v>
      </c>
      <c r="AL78" s="11" t="s">
        <v>144</v>
      </c>
      <c r="AM78" s="11" t="s">
        <v>145</v>
      </c>
      <c r="AN78" s="11" t="s">
        <v>145</v>
      </c>
      <c r="AO78" s="11" t="s">
        <v>144</v>
      </c>
      <c r="AP78" s="11" t="s">
        <v>144</v>
      </c>
      <c r="AQ78" s="11" t="s">
        <v>144</v>
      </c>
      <c r="AR78" s="11" t="s">
        <v>144</v>
      </c>
      <c r="AS78" s="11"/>
    </row>
    <row r="79" spans="1:45" ht="36" customHeight="1">
      <c r="A79" s="225"/>
      <c r="B79" s="11" t="s">
        <v>693</v>
      </c>
      <c r="C79" s="11" t="s">
        <v>694</v>
      </c>
      <c r="D79" s="11" t="s">
        <v>695</v>
      </c>
      <c r="E79" s="11" t="s">
        <v>696</v>
      </c>
      <c r="F79" s="11" t="s">
        <v>697</v>
      </c>
      <c r="G79" s="11" t="s">
        <v>698</v>
      </c>
      <c r="H79" s="11" t="s">
        <v>699</v>
      </c>
      <c r="I79" s="11" t="s">
        <v>700</v>
      </c>
      <c r="J79" s="11" t="s">
        <v>701</v>
      </c>
      <c r="K79" s="11" t="s">
        <v>702</v>
      </c>
      <c r="L79" s="11" t="s">
        <v>703</v>
      </c>
      <c r="M79" s="11" t="s">
        <v>704</v>
      </c>
      <c r="N79" s="11" t="s">
        <v>705</v>
      </c>
      <c r="O79" s="11" t="s">
        <v>706</v>
      </c>
      <c r="P79" s="11" t="s">
        <v>707</v>
      </c>
      <c r="Q79" s="11" t="s">
        <v>708</v>
      </c>
      <c r="R79" s="11" t="s">
        <v>709</v>
      </c>
      <c r="S79" s="11" t="s">
        <v>710</v>
      </c>
      <c r="T79" s="11" t="s">
        <v>702</v>
      </c>
      <c r="U79" s="11" t="s">
        <v>711</v>
      </c>
      <c r="V79" s="11" t="s">
        <v>712</v>
      </c>
      <c r="W79" s="11" t="s">
        <v>713</v>
      </c>
      <c r="X79" s="11" t="s">
        <v>714</v>
      </c>
      <c r="Y79" s="11" t="s">
        <v>715</v>
      </c>
      <c r="Z79" s="11" t="s">
        <v>716</v>
      </c>
      <c r="AA79" s="11" t="s">
        <v>717</v>
      </c>
      <c r="AB79" s="11" t="s">
        <v>718</v>
      </c>
      <c r="AC79" s="11" t="s">
        <v>719</v>
      </c>
      <c r="AD79" s="11" t="s">
        <v>720</v>
      </c>
      <c r="AE79" s="11" t="s">
        <v>721</v>
      </c>
      <c r="AF79" s="11" t="s">
        <v>722</v>
      </c>
      <c r="AG79" s="11" t="s">
        <v>723</v>
      </c>
      <c r="AH79" s="11" t="s">
        <v>724</v>
      </c>
      <c r="AI79" s="11" t="s">
        <v>725</v>
      </c>
      <c r="AJ79" s="11" t="s">
        <v>726</v>
      </c>
      <c r="AK79" s="11" t="s">
        <v>727</v>
      </c>
      <c r="AL79" s="11" t="s">
        <v>728</v>
      </c>
      <c r="AM79" s="11" t="s">
        <v>729</v>
      </c>
      <c r="AN79" s="11" t="s">
        <v>730</v>
      </c>
      <c r="AO79" s="11" t="s">
        <v>731</v>
      </c>
      <c r="AP79" s="11" t="s">
        <v>732</v>
      </c>
      <c r="AQ79" s="11" t="s">
        <v>733</v>
      </c>
      <c r="AR79" s="11" t="s">
        <v>734</v>
      </c>
      <c r="AS79" s="11"/>
    </row>
    <row r="80" spans="1:45" ht="36" customHeight="1">
      <c r="A80" s="226"/>
      <c r="B80" s="11" t="s">
        <v>735</v>
      </c>
      <c r="C80" s="11" t="s">
        <v>736</v>
      </c>
      <c r="D80" s="11" t="s">
        <v>737</v>
      </c>
      <c r="E80" s="11" t="s">
        <v>738</v>
      </c>
      <c r="F80" s="11" t="s">
        <v>739</v>
      </c>
      <c r="G80" s="11" t="s">
        <v>163</v>
      </c>
      <c r="H80" s="11" t="s">
        <v>740</v>
      </c>
      <c r="I80" s="11" t="s">
        <v>741</v>
      </c>
      <c r="J80" s="11" t="s">
        <v>742</v>
      </c>
      <c r="K80" s="11" t="s">
        <v>743</v>
      </c>
      <c r="L80" s="11" t="s">
        <v>744</v>
      </c>
      <c r="M80" s="11" t="s">
        <v>745</v>
      </c>
      <c r="N80" s="11" t="s">
        <v>746</v>
      </c>
      <c r="O80" s="11" t="s">
        <v>747</v>
      </c>
      <c r="P80" s="11" t="s">
        <v>748</v>
      </c>
      <c r="Q80" s="11" t="s">
        <v>749</v>
      </c>
      <c r="R80" s="11" t="s">
        <v>750</v>
      </c>
      <c r="S80" s="11" t="s">
        <v>163</v>
      </c>
      <c r="T80" s="11" t="s">
        <v>751</v>
      </c>
      <c r="U80" s="11" t="s">
        <v>752</v>
      </c>
      <c r="V80" s="11" t="s">
        <v>753</v>
      </c>
      <c r="W80" s="11" t="s">
        <v>754</v>
      </c>
      <c r="X80" s="11" t="s">
        <v>755</v>
      </c>
      <c r="Y80" s="11" t="s">
        <v>756</v>
      </c>
      <c r="Z80" s="11" t="s">
        <v>757</v>
      </c>
      <c r="AA80" s="11" t="s">
        <v>758</v>
      </c>
      <c r="AB80" s="11" t="s">
        <v>759</v>
      </c>
      <c r="AC80" s="11" t="s">
        <v>760</v>
      </c>
      <c r="AD80" s="11" t="s">
        <v>761</v>
      </c>
      <c r="AE80" s="11" t="s">
        <v>762</v>
      </c>
      <c r="AF80" s="11" t="s">
        <v>763</v>
      </c>
      <c r="AG80" s="11" t="s">
        <v>764</v>
      </c>
      <c r="AH80" s="11" t="s">
        <v>765</v>
      </c>
      <c r="AI80" s="11" t="s">
        <v>766</v>
      </c>
      <c r="AJ80" s="11" t="s">
        <v>767</v>
      </c>
      <c r="AK80" s="11" t="s">
        <v>163</v>
      </c>
      <c r="AL80" s="11" t="s">
        <v>768</v>
      </c>
      <c r="AM80" s="11" t="s">
        <v>769</v>
      </c>
      <c r="AN80" s="11" t="s">
        <v>770</v>
      </c>
      <c r="AO80" s="11" t="s">
        <v>771</v>
      </c>
      <c r="AP80" s="11" t="s">
        <v>772</v>
      </c>
      <c r="AQ80" s="11" t="s">
        <v>773</v>
      </c>
      <c r="AR80" s="11" t="s">
        <v>774</v>
      </c>
      <c r="AS80" s="11"/>
    </row>
    <row r="81" spans="1:45"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row>
    <row r="82" spans="1:45"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row>
    <row r="83" spans="1:45"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row>
    <row r="84" spans="1:45"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row>
    <row r="85" spans="1:4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row>
    <row r="86" spans="1:45"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row>
    <row r="87" spans="1:45"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row>
    <row r="88" spans="1:45"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row>
    <row r="89" spans="1:45"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row>
    <row r="90" spans="1:45"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row>
    <row r="91" spans="1:45"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row>
    <row r="92" spans="1:45"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row>
    <row r="93" spans="1:45"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row>
    <row r="94" spans="1:45"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row>
    <row r="95" spans="1:4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row>
    <row r="96" spans="1:45"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row>
    <row r="97" spans="1:45"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row>
    <row r="98" spans="1:45"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row>
    <row r="99" spans="1:45"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row>
    <row r="100" spans="1:45"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row>
    <row r="101" spans="1:45"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row>
    <row r="102" spans="1:45"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row>
    <row r="103" spans="1:45"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row>
    <row r="104" spans="1:45"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row>
    <row r="105" spans="1:4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row>
    <row r="106" spans="1:45"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row>
    <row r="107" spans="1:45"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row>
    <row r="108" spans="1:45"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row>
    <row r="109" spans="1:45"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row>
    <row r="110" spans="1:45"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row>
    <row r="111" spans="1:45"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row>
    <row r="112" spans="1:45"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row>
    <row r="113" spans="1:45"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row>
    <row r="114" spans="1:45"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row>
    <row r="115" spans="1:45"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row>
    <row r="116" spans="1:45"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row>
    <row r="117" spans="1:45"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row>
    <row r="118" spans="1:45"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row>
    <row r="119" spans="1:45"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row>
    <row r="120" spans="1:45"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row>
    <row r="121" spans="1:45"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row>
    <row r="122" spans="1:45"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row>
    <row r="123" spans="1:45"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row>
    <row r="124" spans="1:45"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row>
    <row r="125" spans="1:45"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row>
    <row r="126" spans="1:45"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row>
    <row r="127" spans="1:45"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row>
    <row r="128" spans="1:45"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row>
    <row r="129" spans="1:45"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row>
    <row r="130" spans="1:45"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row>
    <row r="131" spans="1:45"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row>
    <row r="132" spans="1:45"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row>
    <row r="133" spans="1:45"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row>
    <row r="134" spans="1:45"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row>
    <row r="135" spans="1:45"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row>
    <row r="136" spans="1:45"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row>
    <row r="137" spans="1:45"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row>
    <row r="138" spans="1:45"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row>
    <row r="139" spans="1:45"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row>
    <row r="140" spans="1:45"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row>
    <row r="141" spans="1:45"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row>
    <row r="142" spans="1:45"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row>
    <row r="143" spans="1:45"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row>
    <row r="144" spans="1:45"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row>
    <row r="145" spans="1:4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row>
    <row r="146" spans="1:45"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row>
    <row r="147" spans="1:45"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row>
    <row r="148" spans="1:45"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row>
    <row r="149" spans="1:45"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row>
    <row r="150" spans="1:45"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row>
    <row r="151" spans="1:45"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row>
    <row r="152" spans="1:45"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row>
    <row r="153" spans="1:45"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row>
    <row r="154" spans="1:45"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row>
    <row r="155" spans="1:4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row>
    <row r="156" spans="1:45"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row>
    <row r="157" spans="1:45"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row>
    <row r="158" spans="1:45"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row>
    <row r="159" spans="1:45"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row>
    <row r="160" spans="1:45"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row>
    <row r="161" spans="1:45"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row>
    <row r="162" spans="1:45"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row>
    <row r="163" spans="1:45"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row>
    <row r="164" spans="1:45"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row>
    <row r="165" spans="1:4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row>
    <row r="166" spans="1:45"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row>
    <row r="167" spans="1:45"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row>
    <row r="168" spans="1:45"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row>
    <row r="169" spans="1:45"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row>
    <row r="170" spans="1:45"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row>
    <row r="171" spans="1:45"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row>
    <row r="172" spans="1:45"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row>
    <row r="173" spans="1:45"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row>
    <row r="174" spans="1:45"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row>
    <row r="175" spans="1:45"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row>
    <row r="176" spans="1:45"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row>
    <row r="177" spans="1:45"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row>
    <row r="178" spans="1:45"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row>
    <row r="179" spans="1:45"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row>
    <row r="180" spans="1:45"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row>
    <row r="181" spans="1:45"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row>
    <row r="182" spans="1:45"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row>
    <row r="183" spans="1:45"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row>
    <row r="184" spans="1:45"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row>
    <row r="185" spans="1:45"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row>
    <row r="186" spans="1:45"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row>
    <row r="187" spans="1:45"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row>
    <row r="188" spans="1:45"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row>
    <row r="189" spans="1:45"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row>
    <row r="190" spans="1:45"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row>
    <row r="191" spans="1:45"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row>
    <row r="192" spans="1:45"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row>
    <row r="193" spans="1:45"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row>
    <row r="194" spans="1:45"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row>
    <row r="195" spans="1:45"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row>
    <row r="196" spans="1:45"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row>
    <row r="197" spans="1:45"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row>
    <row r="198" spans="1:45"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row>
    <row r="199" spans="1:45"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row>
    <row r="200" spans="1:45"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row>
    <row r="201" spans="1:45"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row>
    <row r="202" spans="1:45"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row>
    <row r="203" spans="1:45"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row>
    <row r="204" spans="1:45"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row>
    <row r="205" spans="1:45"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row>
    <row r="206" spans="1:45"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row>
    <row r="207" spans="1:45"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row>
    <row r="208" spans="1:45"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row>
    <row r="209" spans="1:45"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row>
    <row r="210" spans="1:45"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row>
    <row r="211" spans="1:45"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row>
    <row r="212" spans="1:45"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row>
    <row r="213" spans="1:45"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row>
    <row r="214" spans="1:45"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row>
    <row r="215" spans="1:45"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row>
    <row r="216" spans="1:45"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row>
    <row r="217" spans="1:45"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row>
    <row r="218" spans="1:45"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row>
    <row r="219" spans="1:45"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row>
    <row r="220" spans="1:45"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row>
    <row r="221" spans="1:45"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row>
    <row r="222" spans="1:45"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row>
    <row r="223" spans="1:45"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row>
    <row r="224" spans="1:45"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row>
    <row r="225" spans="1:45"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row>
    <row r="226" spans="1:45"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row>
    <row r="227" spans="1:45"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row>
    <row r="228" spans="1:45"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row>
    <row r="229" spans="1:45"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row>
    <row r="230" spans="1:45"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row>
    <row r="231" spans="1:45"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row>
    <row r="232" spans="1:45"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row>
    <row r="233" spans="1:45"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row>
    <row r="234" spans="1:45"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row>
    <row r="235" spans="1:45"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row>
    <row r="236" spans="1:45"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row>
    <row r="237" spans="1:45"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row>
    <row r="238" spans="1:45"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row>
    <row r="239" spans="1:45"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row>
    <row r="240" spans="1:45"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row>
    <row r="241" spans="1:45"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row>
    <row r="242" spans="1:45"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row>
    <row r="243" spans="1:45"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row>
    <row r="244" spans="1:45"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row>
    <row r="245" spans="1:45"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row>
    <row r="246" spans="1:45"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row>
    <row r="247" spans="1:45"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row>
    <row r="248" spans="1:45"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row>
    <row r="249" spans="1:45"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row>
    <row r="250" spans="1:45"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row>
    <row r="251" spans="1:45"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row>
    <row r="252" spans="1:45"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row>
    <row r="253" spans="1:45"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row>
    <row r="254" spans="1:45"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row>
    <row r="255" spans="1:45"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row>
    <row r="256" spans="1:45"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row>
    <row r="257" spans="1:45"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row>
    <row r="258" spans="1:45"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row>
    <row r="259" spans="1:45"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row>
    <row r="260" spans="1:45"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row>
    <row r="261" spans="1:45"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row>
    <row r="262" spans="1:45"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row>
    <row r="263" spans="1:45"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row>
    <row r="264" spans="1:45"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row>
    <row r="265" spans="1:45"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row>
    <row r="266" spans="1:45"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row>
    <row r="267" spans="1:45"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row>
    <row r="268" spans="1:45"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row>
    <row r="269" spans="1:45"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row>
    <row r="270" spans="1:45"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row>
    <row r="271" spans="1:45"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row>
    <row r="272" spans="1:45"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row>
    <row r="273" spans="1:45"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row>
    <row r="274" spans="1:45"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row>
    <row r="275" spans="1:45"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row>
    <row r="276" spans="1:45"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row>
    <row r="277" spans="1:45"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row>
    <row r="278" spans="1:45"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row>
    <row r="279" spans="1:45"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row>
    <row r="280" spans="1:45"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row>
    <row r="281" spans="1:45"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row>
    <row r="282" spans="1:45"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row>
    <row r="283" spans="1:45"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row>
    <row r="284" spans="1:45"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row>
    <row r="285" spans="1:45"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row>
    <row r="286" spans="1:45"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row>
    <row r="287" spans="1:45"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row>
    <row r="288" spans="1:45"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row>
    <row r="289" spans="1:45"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row>
    <row r="290" spans="1:45"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row>
    <row r="291" spans="1:45"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row>
    <row r="292" spans="1:45"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row>
    <row r="293" spans="1:45"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row>
    <row r="294" spans="1:45"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row>
    <row r="295" spans="1:45"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row>
    <row r="296" spans="1:45"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row>
    <row r="297" spans="1:45"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row>
    <row r="298" spans="1:45"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row>
    <row r="299" spans="1:45"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row>
    <row r="300" spans="1:45"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row>
    <row r="301" spans="1:45"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row>
    <row r="302" spans="1:45"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row>
    <row r="303" spans="1:45"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row>
    <row r="304" spans="1:45"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row>
    <row r="305" spans="1:45"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row>
    <row r="306" spans="1:45"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row>
    <row r="307" spans="1:45"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row>
    <row r="308" spans="1:45"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row>
    <row r="309" spans="1:45"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row>
    <row r="310" spans="1:45"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row>
    <row r="311" spans="1:45"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row>
    <row r="312" spans="1:45"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row>
    <row r="313" spans="1:45"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row>
    <row r="314" spans="1:45"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row>
    <row r="315" spans="1:45"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row>
    <row r="316" spans="1:45"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row>
    <row r="317" spans="1:45"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row>
    <row r="318" spans="1:45"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row>
    <row r="319" spans="1:45"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row>
    <row r="320" spans="1:45"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row>
    <row r="321" spans="1:45"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row>
    <row r="322" spans="1:45"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row>
    <row r="323" spans="1:45"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row>
    <row r="324" spans="1:45"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row>
    <row r="325" spans="1:45"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row>
    <row r="326" spans="1:45"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row>
    <row r="327" spans="1:45"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row>
    <row r="328" spans="1:45"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row>
    <row r="329" spans="1:45"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row>
    <row r="330" spans="1:45"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row>
    <row r="331" spans="1:45"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row>
    <row r="332" spans="1:45"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row>
    <row r="333" spans="1:45"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row>
    <row r="334" spans="1:45"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row>
    <row r="335" spans="1:45"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row>
    <row r="336" spans="1:45"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row>
    <row r="337" spans="1:45"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row>
    <row r="338" spans="1:45"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row>
    <row r="339" spans="1:45"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row>
    <row r="340" spans="1:45"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row>
    <row r="341" spans="1:45"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row>
    <row r="342" spans="1:45"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row>
    <row r="343" spans="1:45"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row>
    <row r="344" spans="1:45"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row>
    <row r="345" spans="1:45"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row>
    <row r="346" spans="1:45"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row>
    <row r="347" spans="1:45"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row>
    <row r="348" spans="1:45"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row>
    <row r="349" spans="1:45"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row>
    <row r="350" spans="1:45"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row>
    <row r="351" spans="1:45"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row>
    <row r="352" spans="1:45"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row>
    <row r="353" spans="1:45"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row>
    <row r="354" spans="1:45"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row>
    <row r="355" spans="1:45"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row>
    <row r="356" spans="1:45"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row>
    <row r="357" spans="1:45"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row>
    <row r="358" spans="1:45"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row>
    <row r="359" spans="1:45"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row>
    <row r="360" spans="1:45"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row>
    <row r="361" spans="1:45"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row>
    <row r="362" spans="1:45"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row>
    <row r="363" spans="1:45"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row>
    <row r="364" spans="1:45"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row>
    <row r="365" spans="1:45"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row>
    <row r="366" spans="1:45"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row>
    <row r="367" spans="1:45"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3"/>
    </row>
    <row r="368" spans="1:45"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3"/>
    </row>
    <row r="369" spans="1:45"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row>
    <row r="370" spans="1:45"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row>
    <row r="371" spans="1:45"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row>
    <row r="372" spans="1:45"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3"/>
    </row>
    <row r="373" spans="1:45"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3"/>
    </row>
    <row r="374" spans="1:45"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row>
    <row r="375" spans="1:45"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row>
    <row r="376" spans="1:45"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row>
    <row r="377" spans="1:45"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row>
    <row r="378" spans="1:45"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row>
    <row r="379" spans="1:45"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row>
    <row r="380" spans="1:45"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row>
    <row r="381" spans="1:45"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row>
    <row r="382" spans="1:45"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row>
    <row r="383" spans="1:45"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row>
    <row r="384" spans="1:45"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row>
    <row r="385" spans="1:45"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row>
    <row r="386" spans="1:45"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row>
    <row r="387" spans="1:45"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row>
    <row r="388" spans="1:45"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row>
    <row r="389" spans="1:45"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row>
    <row r="390" spans="1:45"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row>
    <row r="391" spans="1:45"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row>
    <row r="392" spans="1:45"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row>
    <row r="393" spans="1:45"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row>
    <row r="394" spans="1:45"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row>
    <row r="395" spans="1:45"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row>
    <row r="396" spans="1:45"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row>
    <row r="397" spans="1:45"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row>
    <row r="398" spans="1:45"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row>
    <row r="399" spans="1:45"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row>
    <row r="400" spans="1:45"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row>
    <row r="401" spans="1:45"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row>
    <row r="402" spans="1:45"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row>
    <row r="403" spans="1:45"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row>
    <row r="404" spans="1:45"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row>
    <row r="405" spans="1:45"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row>
    <row r="406" spans="1:45"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row>
    <row r="407" spans="1:45"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row>
    <row r="408" spans="1:45"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row>
    <row r="409" spans="1:45"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row>
    <row r="410" spans="1:45"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row>
    <row r="411" spans="1:45"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row>
    <row r="412" spans="1:45"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row>
    <row r="413" spans="1:45"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row>
    <row r="414" spans="1:45"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row>
    <row r="415" spans="1:45"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row>
    <row r="416" spans="1:45"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row>
    <row r="417" spans="1:45"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row>
    <row r="418" spans="1:45"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row>
    <row r="419" spans="1:45"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row>
    <row r="420" spans="1:45"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row>
    <row r="421" spans="1:45"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row>
    <row r="422" spans="1:45"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row>
    <row r="423" spans="1:45"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row>
    <row r="424" spans="1:45"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row>
    <row r="425" spans="1:45"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row>
    <row r="426" spans="1:45"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row>
    <row r="427" spans="1:45"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row>
    <row r="428" spans="1:45"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row>
    <row r="429" spans="1:45"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row>
    <row r="430" spans="1:45"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row>
    <row r="431" spans="1:45"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row>
    <row r="432" spans="1:45"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row>
    <row r="433" spans="1:45"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row>
    <row r="434" spans="1:45"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row>
    <row r="435" spans="1:45"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row>
    <row r="436" spans="1:45"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row>
    <row r="437" spans="1:45"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row>
    <row r="438" spans="1:45"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row>
    <row r="439" spans="1:45"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row>
    <row r="440" spans="1:45"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row>
    <row r="441" spans="1:45"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c r="AS441" s="13"/>
    </row>
    <row r="442" spans="1:45"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row>
    <row r="443" spans="1:45"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c r="AS443" s="13"/>
    </row>
    <row r="444" spans="1:45"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c r="AS444" s="13"/>
    </row>
    <row r="445" spans="1:45"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c r="AS445" s="13"/>
    </row>
    <row r="446" spans="1:45"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row>
    <row r="447" spans="1:45"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c r="AS447" s="13"/>
    </row>
    <row r="448" spans="1:45"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c r="AS448" s="13"/>
    </row>
    <row r="449" spans="1:45"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row>
    <row r="450" spans="1:45"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3"/>
    </row>
    <row r="451" spans="1:45"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3"/>
    </row>
    <row r="452" spans="1:45"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3"/>
    </row>
    <row r="453" spans="1:45"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c r="AS453" s="13"/>
    </row>
    <row r="454" spans="1:45"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row>
    <row r="455" spans="1:45"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row>
    <row r="456" spans="1:45"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row>
    <row r="457" spans="1:45"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row>
    <row r="458" spans="1:45"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3"/>
    </row>
    <row r="459" spans="1:45"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3"/>
    </row>
    <row r="460" spans="1:45"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row>
    <row r="461" spans="1:45"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3"/>
    </row>
    <row r="462" spans="1:45"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row>
    <row r="463" spans="1:45"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c r="AS463" s="13"/>
    </row>
    <row r="464" spans="1:45"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row>
    <row r="465" spans="1:45"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3"/>
    </row>
    <row r="466" spans="1:45"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row>
    <row r="467" spans="1:45"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3"/>
    </row>
    <row r="468" spans="1:45"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3"/>
    </row>
    <row r="469" spans="1:45"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c r="AS469" s="13"/>
    </row>
    <row r="470" spans="1:45"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c r="AS470" s="13"/>
    </row>
    <row r="471" spans="1:45"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row>
    <row r="472" spans="1:45"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c r="AS472" s="13"/>
    </row>
    <row r="473" spans="1:45"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c r="AS473" s="13"/>
    </row>
    <row r="474" spans="1:45"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c r="AS474" s="13"/>
    </row>
    <row r="475" spans="1:45"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c r="AS475" s="13"/>
    </row>
    <row r="476" spans="1:45"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row>
    <row r="477" spans="1:45"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c r="AS477" s="13"/>
    </row>
    <row r="478" spans="1:45"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c r="AS478" s="13"/>
    </row>
    <row r="479" spans="1:45"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c r="AS479" s="13"/>
    </row>
    <row r="480" spans="1:45"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c r="AS480" s="13"/>
    </row>
    <row r="481" spans="1:45"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c r="AS481" s="13"/>
    </row>
    <row r="482" spans="1:45"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3"/>
    </row>
    <row r="483" spans="1:45"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c r="AS483" s="13"/>
    </row>
    <row r="484" spans="1:45"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3"/>
    </row>
    <row r="485" spans="1:45"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row>
    <row r="486" spans="1:45"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c r="AS486" s="13"/>
    </row>
    <row r="487" spans="1:45"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row>
    <row r="488" spans="1:45"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c r="AS488" s="13"/>
    </row>
    <row r="489" spans="1:45"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c r="AS489" s="13"/>
    </row>
    <row r="490" spans="1:45"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c r="AS490" s="13"/>
    </row>
    <row r="491" spans="1:45"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c r="AS491" s="13"/>
    </row>
    <row r="492" spans="1:45"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c r="AR492" s="13"/>
      <c r="AS492" s="13"/>
    </row>
    <row r="493" spans="1:45"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c r="AS493" s="13"/>
    </row>
    <row r="494" spans="1:45"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c r="AR494" s="13"/>
      <c r="AS494" s="13"/>
    </row>
    <row r="495" spans="1:45"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c r="AR495" s="13"/>
      <c r="AS495" s="13"/>
    </row>
    <row r="496" spans="1:45"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c r="AR496" s="13"/>
      <c r="AS496" s="13"/>
    </row>
    <row r="497" spans="1:45"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c r="AR497" s="13"/>
      <c r="AS497" s="13"/>
    </row>
    <row r="498" spans="1:45"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3"/>
    </row>
    <row r="499" spans="1:45"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row>
    <row r="500" spans="1:45"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c r="AR500" s="13"/>
      <c r="AS500" s="13"/>
    </row>
    <row r="501" spans="1:45"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c r="AS501" s="13"/>
    </row>
    <row r="502" spans="1:45"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c r="AS502" s="13"/>
    </row>
    <row r="503" spans="1:45"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c r="AR503" s="13"/>
      <c r="AS503" s="13"/>
    </row>
    <row r="504" spans="1:45"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c r="AR504" s="13"/>
      <c r="AS504" s="13"/>
    </row>
    <row r="505" spans="1:45"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c r="AR505" s="13"/>
      <c r="AS505" s="13"/>
    </row>
    <row r="506" spans="1:45"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c r="AS506" s="13"/>
    </row>
    <row r="507" spans="1:45"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c r="AR507" s="13"/>
      <c r="AS507" s="13"/>
    </row>
    <row r="508" spans="1:45"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3"/>
    </row>
    <row r="509" spans="1:45"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c r="AS509" s="13"/>
    </row>
    <row r="510" spans="1:45"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c r="AS510" s="13"/>
    </row>
    <row r="511" spans="1:45"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c r="AR511" s="13"/>
      <c r="AS511" s="13"/>
    </row>
    <row r="512" spans="1:45"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c r="AR512" s="13"/>
      <c r="AS512" s="13"/>
    </row>
    <row r="513" spans="1:45"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row>
    <row r="514" spans="1:45"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c r="AR514" s="13"/>
      <c r="AS514" s="13"/>
    </row>
    <row r="515" spans="1:45"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c r="AR515" s="13"/>
      <c r="AS515" s="13"/>
    </row>
    <row r="516" spans="1:45"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c r="AR516" s="13"/>
      <c r="AS516" s="13"/>
    </row>
    <row r="517" spans="1:45"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c r="AR517" s="13"/>
      <c r="AS517" s="13"/>
    </row>
    <row r="518" spans="1:45"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c r="AR518" s="13"/>
      <c r="AS518" s="13"/>
    </row>
    <row r="519" spans="1:45"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c r="AR519" s="13"/>
      <c r="AS519" s="13"/>
    </row>
    <row r="520" spans="1:45"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c r="AR520" s="13"/>
      <c r="AS520" s="13"/>
    </row>
    <row r="521" spans="1:45"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c r="AR521" s="13"/>
      <c r="AS521" s="13"/>
    </row>
    <row r="522" spans="1:45"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c r="AR522" s="13"/>
      <c r="AS522" s="13"/>
    </row>
    <row r="523" spans="1:45"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c r="AR523" s="13"/>
      <c r="AS523" s="13"/>
    </row>
    <row r="524" spans="1:45"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c r="AR524" s="13"/>
      <c r="AS524" s="13"/>
    </row>
    <row r="525" spans="1:45"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c r="AR525" s="13"/>
      <c r="AS525" s="13"/>
    </row>
    <row r="526" spans="1:45"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c r="AS526" s="13"/>
    </row>
    <row r="527" spans="1:45"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row>
    <row r="528" spans="1:45"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c r="AR528" s="13"/>
      <c r="AS528" s="13"/>
    </row>
    <row r="529" spans="1:45"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c r="AR529" s="13"/>
      <c r="AS529" s="13"/>
    </row>
    <row r="530" spans="1:45"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c r="AR530" s="13"/>
      <c r="AS530" s="13"/>
    </row>
    <row r="531" spans="1:45"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c r="AR531" s="13"/>
      <c r="AS531" s="13"/>
    </row>
    <row r="532" spans="1:45"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c r="AR532" s="13"/>
      <c r="AS532" s="13"/>
    </row>
    <row r="533" spans="1:45"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c r="AR533" s="13"/>
      <c r="AS533" s="13"/>
    </row>
    <row r="534" spans="1:45"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c r="AR534" s="13"/>
      <c r="AS534" s="13"/>
    </row>
    <row r="535" spans="1:45"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c r="AR535" s="13"/>
      <c r="AS535" s="13"/>
    </row>
    <row r="536" spans="1:45"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c r="AR536" s="13"/>
      <c r="AS536" s="13"/>
    </row>
    <row r="537" spans="1:45"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c r="AR537" s="13"/>
      <c r="AS537" s="13"/>
    </row>
    <row r="538" spans="1:45"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c r="AR538" s="13"/>
      <c r="AS538" s="13"/>
    </row>
    <row r="539" spans="1:45"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c r="AR539" s="13"/>
      <c r="AS539" s="13"/>
    </row>
    <row r="540" spans="1:45"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row>
    <row r="541" spans="1:45"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c r="AR541" s="13"/>
      <c r="AS541" s="13"/>
    </row>
    <row r="542" spans="1:45"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3"/>
    </row>
    <row r="543" spans="1:45"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c r="AR543" s="13"/>
      <c r="AS543" s="13"/>
    </row>
    <row r="544" spans="1:45"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c r="AR544" s="13"/>
      <c r="AS544" s="13"/>
    </row>
    <row r="545" spans="1:45"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c r="AR545" s="13"/>
      <c r="AS545" s="13"/>
    </row>
    <row r="546" spans="1:45"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c r="AR546" s="13"/>
      <c r="AS546" s="13"/>
    </row>
    <row r="547" spans="1:45"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c r="AR547" s="13"/>
      <c r="AS547" s="13"/>
    </row>
    <row r="548" spans="1:45"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c r="AR548" s="13"/>
      <c r="AS548" s="13"/>
    </row>
    <row r="549" spans="1:45"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c r="AR549" s="13"/>
      <c r="AS549" s="13"/>
    </row>
    <row r="550" spans="1:45"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row>
    <row r="551" spans="1:45"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c r="AR551" s="13"/>
      <c r="AS551" s="13"/>
    </row>
    <row r="552" spans="1:45"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c r="AS552" s="13"/>
    </row>
    <row r="553" spans="1:45"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row>
    <row r="554" spans="1:45"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3"/>
    </row>
    <row r="555" spans="1:45"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c r="AR555" s="13"/>
      <c r="AS555" s="13"/>
    </row>
    <row r="556" spans="1:45"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c r="AR556" s="13"/>
      <c r="AS556" s="13"/>
    </row>
    <row r="557" spans="1:45"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c r="AS557" s="13"/>
    </row>
    <row r="558" spans="1:45"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row>
    <row r="559" spans="1:45"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c r="AR559" s="13"/>
      <c r="AS559" s="13"/>
    </row>
    <row r="560" spans="1:45"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c r="AS560" s="13"/>
    </row>
    <row r="561" spans="1:45"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c r="AR561" s="13"/>
      <c r="AS561" s="13"/>
    </row>
    <row r="562" spans="1:45"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c r="AR562" s="13"/>
      <c r="AS562" s="13"/>
    </row>
    <row r="563" spans="1:45"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c r="AR563" s="13"/>
      <c r="AS563" s="13"/>
    </row>
    <row r="564" spans="1:45"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3"/>
    </row>
    <row r="565" spans="1:45"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c r="AS565" s="13"/>
    </row>
    <row r="566" spans="1:45"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3"/>
    </row>
    <row r="567" spans="1:45"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c r="AR567" s="13"/>
      <c r="AS567" s="13"/>
    </row>
    <row r="568" spans="1:45"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c r="AR568" s="13"/>
      <c r="AS568" s="13"/>
    </row>
    <row r="569" spans="1:45"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c r="AS569" s="13"/>
    </row>
    <row r="570" spans="1:45"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c r="AS570" s="13"/>
    </row>
    <row r="571" spans="1:45"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c r="AR571" s="13"/>
      <c r="AS571" s="13"/>
    </row>
    <row r="572" spans="1:45"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c r="AS572" s="13"/>
    </row>
    <row r="573" spans="1:45"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c r="AR573" s="13"/>
      <c r="AS573" s="13"/>
    </row>
    <row r="574" spans="1:45"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row>
    <row r="575" spans="1:45"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3"/>
    </row>
    <row r="576" spans="1:45"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3"/>
    </row>
    <row r="577" spans="1:45"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3"/>
    </row>
    <row r="578" spans="1:45"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3"/>
    </row>
    <row r="579" spans="1:45"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row>
    <row r="580" spans="1:45"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3"/>
    </row>
    <row r="581" spans="1:45"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3"/>
    </row>
    <row r="582" spans="1:45"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3"/>
    </row>
    <row r="583" spans="1:45"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c r="AS583" s="13"/>
    </row>
    <row r="584" spans="1:45"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c r="AS584" s="13"/>
    </row>
    <row r="585" spans="1:45"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c r="AS585" s="13"/>
    </row>
    <row r="586" spans="1:45"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c r="AR586" s="13"/>
      <c r="AS586" s="13"/>
    </row>
    <row r="587" spans="1:45"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c r="AR587" s="13"/>
      <c r="AS587" s="13"/>
    </row>
    <row r="588" spans="1:45"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c r="AR588" s="13"/>
      <c r="AS588" s="13"/>
    </row>
    <row r="589" spans="1:45"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c r="AR589" s="13"/>
      <c r="AS589" s="13"/>
    </row>
    <row r="590" spans="1:45"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c r="AR590" s="13"/>
      <c r="AS590" s="13"/>
    </row>
    <row r="591" spans="1:45"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c r="AR591" s="13"/>
      <c r="AS591" s="13"/>
    </row>
    <row r="592" spans="1:45"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c r="AR592" s="13"/>
      <c r="AS592" s="13"/>
    </row>
    <row r="593" spans="1:45"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c r="AR593" s="13"/>
      <c r="AS593" s="13"/>
    </row>
    <row r="594" spans="1:45"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c r="AR594" s="13"/>
      <c r="AS594" s="13"/>
    </row>
    <row r="595" spans="1:45"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c r="AR595" s="13"/>
      <c r="AS595" s="13"/>
    </row>
    <row r="596" spans="1:45"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c r="AR596" s="13"/>
      <c r="AS596" s="13"/>
    </row>
    <row r="597" spans="1:45"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c r="AR597" s="13"/>
      <c r="AS597" s="13"/>
    </row>
    <row r="598" spans="1:45"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c r="AR598" s="13"/>
      <c r="AS598" s="13"/>
    </row>
    <row r="599" spans="1:45"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c r="AR599" s="13"/>
      <c r="AS599" s="13"/>
    </row>
    <row r="600" spans="1:45"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c r="AR600" s="13"/>
      <c r="AS600" s="13"/>
    </row>
    <row r="601" spans="1:45"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c r="AR601" s="13"/>
      <c r="AS601" s="13"/>
    </row>
    <row r="602" spans="1:45"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c r="AR602" s="13"/>
      <c r="AS602" s="13"/>
    </row>
    <row r="603" spans="1:45"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c r="AS603" s="13"/>
    </row>
    <row r="604" spans="1:45"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c r="AS604" s="13"/>
    </row>
    <row r="605" spans="1:45"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c r="AS605" s="13"/>
    </row>
    <row r="606" spans="1:45"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c r="AS606" s="13"/>
    </row>
    <row r="607" spans="1:45"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c r="AR607" s="13"/>
      <c r="AS607" s="13"/>
    </row>
    <row r="608" spans="1:45"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c r="AR608" s="13"/>
      <c r="AS608" s="13"/>
    </row>
    <row r="609" spans="1:45"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3"/>
    </row>
    <row r="610" spans="1:45"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3"/>
    </row>
    <row r="611" spans="1:45"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3"/>
    </row>
    <row r="612" spans="1:45"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3"/>
    </row>
    <row r="613" spans="1:45"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c r="AR613" s="13"/>
      <c r="AS613" s="13"/>
    </row>
    <row r="614" spans="1:45"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row>
    <row r="615" spans="1:45"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c r="AR615" s="13"/>
      <c r="AS615" s="13"/>
    </row>
    <row r="616" spans="1:45"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c r="AR616" s="13"/>
      <c r="AS616" s="13"/>
    </row>
    <row r="617" spans="1:45"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c r="AS617" s="13"/>
    </row>
    <row r="618" spans="1:45"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c r="AR618" s="13"/>
      <c r="AS618" s="13"/>
    </row>
    <row r="619" spans="1:45"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c r="AR619" s="13"/>
      <c r="AS619" s="13"/>
    </row>
    <row r="620" spans="1:45"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c r="AS620" s="13"/>
    </row>
    <row r="621" spans="1:45"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c r="AR621" s="13"/>
      <c r="AS621" s="13"/>
    </row>
    <row r="622" spans="1:45"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c r="AS622" s="13"/>
    </row>
    <row r="623" spans="1:45"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c r="AS623" s="13"/>
    </row>
    <row r="624" spans="1:45"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3"/>
    </row>
    <row r="625" spans="1:45"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c r="AS625" s="13"/>
    </row>
    <row r="626" spans="1:45"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c r="AR626" s="13"/>
      <c r="AS626" s="13"/>
    </row>
    <row r="627" spans="1:45"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c r="AS627" s="13"/>
    </row>
    <row r="628" spans="1:45"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c r="AR628" s="13"/>
      <c r="AS628" s="13"/>
    </row>
    <row r="629" spans="1:45"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c r="AR629" s="13"/>
      <c r="AS629" s="13"/>
    </row>
    <row r="630" spans="1:45"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c r="AR630" s="13"/>
      <c r="AS630" s="13"/>
    </row>
    <row r="631" spans="1:45"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c r="AR631" s="13"/>
      <c r="AS631" s="13"/>
    </row>
    <row r="632" spans="1:45"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c r="AS632" s="13"/>
    </row>
    <row r="633" spans="1:45"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c r="AR633" s="13"/>
      <c r="AS633" s="13"/>
    </row>
    <row r="634" spans="1:45"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c r="AR634" s="13"/>
      <c r="AS634" s="13"/>
    </row>
    <row r="635" spans="1:45"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c r="AR635" s="13"/>
      <c r="AS635" s="13"/>
    </row>
    <row r="636" spans="1:45"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c r="AR636" s="13"/>
      <c r="AS636" s="13"/>
    </row>
    <row r="637" spans="1:45"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c r="AR637" s="13"/>
      <c r="AS637" s="13"/>
    </row>
    <row r="638" spans="1:45"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c r="AR638" s="13"/>
      <c r="AS638" s="13"/>
    </row>
    <row r="639" spans="1:45"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c r="AR639" s="13"/>
      <c r="AS639" s="13"/>
    </row>
    <row r="640" spans="1:45"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c r="AR640" s="13"/>
      <c r="AS640" s="13"/>
    </row>
    <row r="641" spans="1:45"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c r="AR641" s="13"/>
      <c r="AS641" s="13"/>
    </row>
    <row r="642" spans="1:45"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c r="AR642" s="13"/>
      <c r="AS642" s="13"/>
    </row>
    <row r="643" spans="1:45"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c r="AR643" s="13"/>
      <c r="AS643" s="13"/>
    </row>
    <row r="644" spans="1:45"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c r="AR644" s="13"/>
      <c r="AS644" s="13"/>
    </row>
    <row r="645" spans="1:45"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c r="AR645" s="13"/>
      <c r="AS645" s="13"/>
    </row>
    <row r="646" spans="1:45"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c r="AS646" s="13"/>
    </row>
    <row r="647" spans="1:45"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c r="AR647" s="13"/>
      <c r="AS647" s="13"/>
    </row>
    <row r="648" spans="1:45"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c r="AR648" s="13"/>
      <c r="AS648" s="13"/>
    </row>
    <row r="649" spans="1:45"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c r="AR649" s="13"/>
      <c r="AS649" s="13"/>
    </row>
    <row r="650" spans="1:45"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c r="AR650" s="13"/>
      <c r="AS650" s="13"/>
    </row>
    <row r="651" spans="1:45"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c r="AR651" s="13"/>
      <c r="AS651" s="13"/>
    </row>
    <row r="652" spans="1:45"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c r="AS652" s="13"/>
    </row>
    <row r="653" spans="1:45"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row>
    <row r="654" spans="1:45"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c r="AS654" s="13"/>
    </row>
    <row r="655" spans="1:45"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c r="AR655" s="13"/>
      <c r="AS655" s="13"/>
    </row>
    <row r="656" spans="1:45"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c r="AR656" s="13"/>
      <c r="AS656" s="13"/>
    </row>
    <row r="657" spans="1:45"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c r="AR657" s="13"/>
      <c r="AS657" s="13"/>
    </row>
    <row r="658" spans="1:45"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c r="AR658" s="13"/>
      <c r="AS658" s="13"/>
    </row>
    <row r="659" spans="1:45"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c r="AR659" s="13"/>
      <c r="AS659" s="13"/>
    </row>
    <row r="660" spans="1:45"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c r="AR660" s="13"/>
      <c r="AS660" s="13"/>
    </row>
    <row r="661" spans="1:45"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c r="AR661" s="13"/>
      <c r="AS661" s="13"/>
    </row>
    <row r="662" spans="1:45"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3"/>
    </row>
    <row r="663" spans="1:45"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3"/>
    </row>
    <row r="664" spans="1:45"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c r="AS664" s="13"/>
    </row>
    <row r="665" spans="1:45"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c r="AS665" s="13"/>
    </row>
    <row r="666" spans="1:45"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c r="AR666" s="13"/>
      <c r="AS666" s="13"/>
    </row>
    <row r="667" spans="1:45"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c r="AR667" s="13"/>
      <c r="AS667" s="13"/>
    </row>
    <row r="668" spans="1:45"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c r="AR668" s="13"/>
      <c r="AS668" s="13"/>
    </row>
    <row r="669" spans="1:45"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c r="AR669" s="13"/>
      <c r="AS669" s="13"/>
    </row>
    <row r="670" spans="1:45"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c r="AS670" s="13"/>
    </row>
    <row r="671" spans="1:45"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c r="AS671" s="13"/>
    </row>
    <row r="672" spans="1:45"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3"/>
    </row>
    <row r="673" spans="1:45"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c r="AS673" s="13"/>
    </row>
    <row r="674" spans="1:45"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c r="AS674" s="13"/>
    </row>
    <row r="675" spans="1:45"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c r="AR675" s="13"/>
      <c r="AS675" s="13"/>
    </row>
    <row r="676" spans="1:45"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c r="AR676" s="13"/>
      <c r="AS676" s="13"/>
    </row>
    <row r="677" spans="1:45"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c r="AR677" s="13"/>
      <c r="AS677" s="13"/>
    </row>
    <row r="678" spans="1:45"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c r="AS678" s="13"/>
    </row>
    <row r="679" spans="1:45"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c r="AR679" s="13"/>
      <c r="AS679" s="13"/>
    </row>
    <row r="680" spans="1:45"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c r="AR680" s="13"/>
      <c r="AS680" s="13"/>
    </row>
    <row r="681" spans="1:45"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c r="AR681" s="13"/>
      <c r="AS681" s="13"/>
    </row>
    <row r="682" spans="1:45"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c r="AR682" s="13"/>
      <c r="AS682" s="13"/>
    </row>
    <row r="683" spans="1:45"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c r="AS683" s="13"/>
    </row>
    <row r="684" spans="1:45"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c r="AR684" s="13"/>
      <c r="AS684" s="13"/>
    </row>
    <row r="685" spans="1:45"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c r="AS685" s="13"/>
    </row>
    <row r="686" spans="1:45"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c r="AS686" s="13"/>
    </row>
    <row r="687" spans="1:45"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c r="AR687" s="13"/>
      <c r="AS687" s="13"/>
    </row>
    <row r="688" spans="1:45"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c r="AR688" s="13"/>
      <c r="AS688" s="13"/>
    </row>
    <row r="689" spans="1:45"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c r="AR689" s="13"/>
      <c r="AS689" s="13"/>
    </row>
    <row r="690" spans="1:45"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c r="AR690" s="13"/>
      <c r="AS690" s="13"/>
    </row>
    <row r="691" spans="1:45"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3"/>
    </row>
    <row r="692" spans="1:45"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3"/>
    </row>
    <row r="693" spans="1:45"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3"/>
    </row>
    <row r="694" spans="1:45"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3"/>
    </row>
    <row r="695" spans="1:45"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c r="AS695" s="13"/>
    </row>
    <row r="696" spans="1:45"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c r="AR696" s="13"/>
      <c r="AS696" s="13"/>
    </row>
    <row r="697" spans="1:45"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c r="AR697" s="13"/>
      <c r="AS697" s="13"/>
    </row>
    <row r="698" spans="1:45"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c r="AR698" s="13"/>
      <c r="AS698" s="13"/>
    </row>
    <row r="699" spans="1:45"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c r="AR699" s="13"/>
      <c r="AS699" s="13"/>
    </row>
    <row r="700" spans="1:45"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c r="AR700" s="13"/>
      <c r="AS700" s="13"/>
    </row>
    <row r="701" spans="1:45"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c r="AS701" s="13"/>
    </row>
    <row r="702" spans="1:45"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3"/>
    </row>
    <row r="703" spans="1:45"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3"/>
    </row>
    <row r="704" spans="1:45"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3"/>
    </row>
    <row r="705" spans="1:45"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3"/>
    </row>
    <row r="706" spans="1:45"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3"/>
    </row>
    <row r="707" spans="1:45"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c r="AS707" s="13"/>
    </row>
    <row r="708" spans="1:45"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c r="AS708" s="13"/>
    </row>
    <row r="709" spans="1:45"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c r="AS709" s="13"/>
    </row>
    <row r="710" spans="1:45"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3"/>
    </row>
    <row r="711" spans="1:45"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c r="AR711" s="13"/>
      <c r="AS711" s="13"/>
    </row>
    <row r="712" spans="1:45"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c r="AS712" s="13"/>
    </row>
    <row r="713" spans="1:45"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c r="AR713" s="13"/>
      <c r="AS713" s="13"/>
    </row>
    <row r="714" spans="1:45"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3"/>
    </row>
    <row r="715" spans="1:45"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c r="AS715" s="13"/>
    </row>
    <row r="716" spans="1:45"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c r="AR716" s="13"/>
      <c r="AS716" s="13"/>
    </row>
    <row r="717" spans="1:45"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c r="AS717" s="13"/>
    </row>
    <row r="718" spans="1:45"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c r="AS718" s="13"/>
    </row>
    <row r="719" spans="1:45"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c r="AR719" s="13"/>
      <c r="AS719" s="13"/>
    </row>
    <row r="720" spans="1:45"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c r="AS720" s="13"/>
    </row>
    <row r="721" spans="1:45"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c r="AR721" s="13"/>
      <c r="AS721" s="13"/>
    </row>
    <row r="722" spans="1:45"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c r="AS722" s="13"/>
    </row>
    <row r="723" spans="1:45"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c r="AR723" s="13"/>
      <c r="AS723" s="13"/>
    </row>
    <row r="724" spans="1:45"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c r="AR724" s="13"/>
      <c r="AS724" s="13"/>
    </row>
    <row r="725" spans="1:45"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c r="AR725" s="13"/>
      <c r="AS725" s="13"/>
    </row>
    <row r="726" spans="1:45"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c r="AR726" s="13"/>
      <c r="AS726" s="13"/>
    </row>
    <row r="727" spans="1:45"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c r="AS727" s="13"/>
    </row>
    <row r="728" spans="1:45"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c r="AR728" s="13"/>
      <c r="AS728" s="13"/>
    </row>
    <row r="729" spans="1:45"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c r="AR729" s="13"/>
      <c r="AS729" s="13"/>
    </row>
    <row r="730" spans="1:45"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c r="AR730" s="13"/>
      <c r="AS730" s="13"/>
    </row>
    <row r="731" spans="1:45"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c r="AR731" s="13"/>
      <c r="AS731" s="13"/>
    </row>
    <row r="732" spans="1:45"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c r="AR732" s="13"/>
      <c r="AS732" s="13"/>
    </row>
    <row r="733" spans="1:45"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c r="AR733" s="13"/>
      <c r="AS733" s="13"/>
    </row>
    <row r="734" spans="1:45"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c r="AS734" s="13"/>
    </row>
    <row r="735" spans="1:45"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c r="AR735" s="13"/>
      <c r="AS735" s="13"/>
    </row>
    <row r="736" spans="1:45"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c r="AR736" s="13"/>
      <c r="AS736" s="13"/>
    </row>
    <row r="737" spans="1:45"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c r="AS737" s="13"/>
    </row>
    <row r="738" spans="1:45"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c r="AS738" s="13"/>
    </row>
    <row r="739" spans="1:45"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c r="AS739" s="13"/>
    </row>
    <row r="740" spans="1:45"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c r="AS740" s="13"/>
    </row>
    <row r="741" spans="1:45"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c r="AS741" s="13"/>
    </row>
    <row r="742" spans="1:45"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row>
    <row r="743" spans="1:45"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c r="AS743" s="13"/>
    </row>
    <row r="744" spans="1:45"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c r="AS744" s="13"/>
    </row>
    <row r="745" spans="1:45"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c r="AS745" s="13"/>
    </row>
    <row r="746" spans="1:45"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c r="AS746" s="13"/>
    </row>
    <row r="747" spans="1:45"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c r="AS747" s="13"/>
    </row>
    <row r="748" spans="1:45"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c r="AS748" s="13"/>
    </row>
    <row r="749" spans="1:45"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c r="AR749" s="13"/>
      <c r="AS749" s="13"/>
    </row>
    <row r="750" spans="1:45"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c r="AR750" s="13"/>
      <c r="AS750" s="13"/>
    </row>
    <row r="751" spans="1:45"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c r="AR751" s="13"/>
      <c r="AS751" s="13"/>
    </row>
    <row r="752" spans="1:45"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c r="AR752" s="13"/>
      <c r="AS752" s="13"/>
    </row>
    <row r="753" spans="1:45"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c r="AR753" s="13"/>
      <c r="AS753" s="13"/>
    </row>
    <row r="754" spans="1:45"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c r="AR754" s="13"/>
      <c r="AS754" s="13"/>
    </row>
    <row r="755" spans="1:45"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c r="AR755" s="13"/>
      <c r="AS755" s="13"/>
    </row>
    <row r="756" spans="1:45"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c r="AR756" s="13"/>
      <c r="AS756" s="13"/>
    </row>
    <row r="757" spans="1:45"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3"/>
    </row>
    <row r="758" spans="1:45"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3"/>
    </row>
    <row r="759" spans="1:45"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c r="AS759" s="13"/>
    </row>
    <row r="760" spans="1:45"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3"/>
    </row>
    <row r="761" spans="1:45"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c r="AS761" s="13"/>
    </row>
    <row r="762" spans="1:45"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c r="AR762" s="13"/>
      <c r="AS762" s="13"/>
    </row>
    <row r="763" spans="1:45"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c r="AQ763" s="13"/>
      <c r="AR763" s="13"/>
      <c r="AS763" s="13"/>
    </row>
    <row r="764" spans="1:45"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c r="AR764" s="13"/>
      <c r="AS764" s="13"/>
    </row>
    <row r="765" spans="1:45"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c r="AQ765" s="13"/>
      <c r="AR765" s="13"/>
      <c r="AS765" s="13"/>
    </row>
    <row r="766" spans="1:45"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c r="AR766" s="13"/>
      <c r="AS766" s="13"/>
    </row>
    <row r="767" spans="1:45"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c r="AR767" s="13"/>
      <c r="AS767" s="13"/>
    </row>
    <row r="768" spans="1:45"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c r="AQ768" s="13"/>
      <c r="AR768" s="13"/>
      <c r="AS768" s="13"/>
    </row>
    <row r="769" spans="1:45"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c r="AQ769" s="13"/>
      <c r="AR769" s="13"/>
      <c r="AS769" s="13"/>
    </row>
    <row r="770" spans="1:45"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c r="AQ770" s="13"/>
      <c r="AR770" s="13"/>
      <c r="AS770" s="13"/>
    </row>
    <row r="771" spans="1:45"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c r="AQ771" s="13"/>
      <c r="AR771" s="13"/>
      <c r="AS771" s="13"/>
    </row>
    <row r="772" spans="1:45"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c r="AQ772" s="13"/>
      <c r="AR772" s="13"/>
      <c r="AS772" s="13"/>
    </row>
    <row r="773" spans="1:45"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c r="AQ773" s="13"/>
      <c r="AR773" s="13"/>
      <c r="AS773" s="13"/>
    </row>
    <row r="774" spans="1:45"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c r="AQ774" s="13"/>
      <c r="AR774" s="13"/>
      <c r="AS774" s="13"/>
    </row>
    <row r="775" spans="1:45"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c r="AQ775" s="13"/>
      <c r="AR775" s="13"/>
      <c r="AS775" s="13"/>
    </row>
    <row r="776" spans="1:45"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c r="AQ776" s="13"/>
      <c r="AR776" s="13"/>
      <c r="AS776" s="13"/>
    </row>
    <row r="777" spans="1:45"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c r="AQ777" s="13"/>
      <c r="AR777" s="13"/>
      <c r="AS777" s="13"/>
    </row>
    <row r="778" spans="1:45"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c r="AQ778" s="13"/>
      <c r="AR778" s="13"/>
      <c r="AS778" s="13"/>
    </row>
    <row r="779" spans="1:45"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c r="AQ779" s="13"/>
      <c r="AR779" s="13"/>
      <c r="AS779" s="13"/>
    </row>
    <row r="780" spans="1:45"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c r="AQ780" s="13"/>
      <c r="AR780" s="13"/>
      <c r="AS780" s="13"/>
    </row>
    <row r="781" spans="1:45"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c r="AQ781" s="13"/>
      <c r="AR781" s="13"/>
      <c r="AS781" s="13"/>
    </row>
    <row r="782" spans="1:45"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c r="AR782" s="13"/>
      <c r="AS782" s="13"/>
    </row>
    <row r="783" spans="1:45"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c r="AQ783" s="13"/>
      <c r="AR783" s="13"/>
      <c r="AS783" s="13"/>
    </row>
    <row r="784" spans="1:45"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c r="AQ784" s="13"/>
      <c r="AR784" s="13"/>
      <c r="AS784" s="13"/>
    </row>
    <row r="785" spans="1:45"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c r="AQ785" s="13"/>
      <c r="AR785" s="13"/>
      <c r="AS785" s="13"/>
    </row>
    <row r="786" spans="1:45"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c r="AQ786" s="13"/>
      <c r="AR786" s="13"/>
      <c r="AS786" s="13"/>
    </row>
    <row r="787" spans="1:45"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c r="AQ787" s="13"/>
      <c r="AR787" s="13"/>
      <c r="AS787" s="13"/>
    </row>
    <row r="788" spans="1:45"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c r="AQ788" s="13"/>
      <c r="AR788" s="13"/>
      <c r="AS788" s="13"/>
    </row>
    <row r="789" spans="1:45"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c r="AQ789" s="13"/>
      <c r="AR789" s="13"/>
      <c r="AS789" s="13"/>
    </row>
    <row r="790" spans="1:45"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c r="AR790" s="13"/>
      <c r="AS790" s="13"/>
    </row>
    <row r="791" spans="1:45"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c r="AQ791" s="13"/>
      <c r="AR791" s="13"/>
      <c r="AS791" s="13"/>
    </row>
    <row r="792" spans="1:45"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c r="AQ792" s="13"/>
      <c r="AR792" s="13"/>
      <c r="AS792" s="13"/>
    </row>
    <row r="793" spans="1:45"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c r="AQ793" s="13"/>
      <c r="AR793" s="13"/>
      <c r="AS793" s="13"/>
    </row>
    <row r="794" spans="1:45"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c r="AQ794" s="13"/>
      <c r="AR794" s="13"/>
      <c r="AS794" s="13"/>
    </row>
    <row r="795" spans="1:45"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c r="AQ795" s="13"/>
      <c r="AR795" s="13"/>
      <c r="AS795" s="13"/>
    </row>
    <row r="796" spans="1:45"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c r="AQ796" s="13"/>
      <c r="AR796" s="13"/>
      <c r="AS796" s="13"/>
    </row>
    <row r="797" spans="1:45"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c r="AQ797" s="13"/>
      <c r="AR797" s="13"/>
      <c r="AS797" s="13"/>
    </row>
    <row r="798" spans="1:45"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c r="AR798" s="13"/>
      <c r="AS798" s="13"/>
    </row>
    <row r="799" spans="1:45"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c r="AR799" s="13"/>
      <c r="AS799" s="13"/>
    </row>
    <row r="800" spans="1:45"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c r="AR800" s="13"/>
      <c r="AS800" s="13"/>
    </row>
    <row r="801" spans="1:45"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c r="AR801" s="13"/>
      <c r="AS801" s="13"/>
    </row>
    <row r="802" spans="1:45"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c r="AR802" s="13"/>
      <c r="AS802" s="13"/>
    </row>
    <row r="803" spans="1:45"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c r="AQ803" s="13"/>
      <c r="AR803" s="13"/>
      <c r="AS803" s="13"/>
    </row>
    <row r="804" spans="1:45"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c r="AR804" s="13"/>
      <c r="AS804" s="13"/>
    </row>
    <row r="805" spans="1:45"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c r="AQ805" s="13"/>
      <c r="AR805" s="13"/>
      <c r="AS805" s="13"/>
    </row>
    <row r="806" spans="1:45"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c r="AR806" s="13"/>
      <c r="AS806" s="13"/>
    </row>
    <row r="807" spans="1:45"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c r="AR807" s="13"/>
      <c r="AS807" s="13"/>
    </row>
    <row r="808" spans="1:45"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c r="AR808" s="13"/>
      <c r="AS808" s="13"/>
    </row>
    <row r="809" spans="1:45"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c r="AR809" s="13"/>
      <c r="AS809" s="13"/>
    </row>
    <row r="810" spans="1:45"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c r="AR810" s="13"/>
      <c r="AS810" s="13"/>
    </row>
    <row r="811" spans="1:45"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c r="AQ811" s="13"/>
      <c r="AR811" s="13"/>
      <c r="AS811" s="13"/>
    </row>
    <row r="812" spans="1:45"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c r="AQ812" s="13"/>
      <c r="AR812" s="13"/>
      <c r="AS812" s="13"/>
    </row>
    <row r="813" spans="1:45"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c r="AQ813" s="13"/>
      <c r="AR813" s="13"/>
      <c r="AS813" s="13"/>
    </row>
    <row r="814" spans="1:45"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c r="AQ814" s="13"/>
      <c r="AR814" s="13"/>
      <c r="AS814" s="13"/>
    </row>
    <row r="815" spans="1:45"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c r="AQ815" s="13"/>
      <c r="AR815" s="13"/>
      <c r="AS815" s="13"/>
    </row>
    <row r="816" spans="1:45"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c r="AQ816" s="13"/>
      <c r="AR816" s="13"/>
      <c r="AS816" s="13"/>
    </row>
    <row r="817" spans="1:45"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c r="AQ817" s="13"/>
      <c r="AR817" s="13"/>
      <c r="AS817" s="13"/>
    </row>
    <row r="818" spans="1:45"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c r="AQ818" s="13"/>
      <c r="AR818" s="13"/>
      <c r="AS818" s="13"/>
    </row>
    <row r="819" spans="1:45"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c r="AQ819" s="13"/>
      <c r="AR819" s="13"/>
      <c r="AS819" s="13"/>
    </row>
    <row r="820" spans="1:45"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c r="AQ820" s="13"/>
      <c r="AR820" s="13"/>
      <c r="AS820" s="13"/>
    </row>
    <row r="821" spans="1:45"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c r="AQ821" s="13"/>
      <c r="AR821" s="13"/>
      <c r="AS821" s="13"/>
    </row>
    <row r="822" spans="1:45"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c r="AR822" s="13"/>
      <c r="AS822" s="13"/>
    </row>
    <row r="823" spans="1:45"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c r="AQ823" s="13"/>
      <c r="AR823" s="13"/>
      <c r="AS823" s="13"/>
    </row>
    <row r="824" spans="1:45"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c r="AQ824" s="13"/>
      <c r="AR824" s="13"/>
      <c r="AS824" s="13"/>
    </row>
    <row r="825" spans="1:45"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c r="AQ825" s="13"/>
      <c r="AR825" s="13"/>
      <c r="AS825" s="13"/>
    </row>
    <row r="826" spans="1:45"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c r="AR826" s="13"/>
      <c r="AS826" s="13"/>
    </row>
    <row r="827" spans="1:45"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c r="AR827" s="13"/>
      <c r="AS827" s="13"/>
    </row>
    <row r="828" spans="1:45"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c r="AR828" s="13"/>
      <c r="AS828" s="13"/>
    </row>
    <row r="829" spans="1:45"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c r="AR829" s="13"/>
      <c r="AS829" s="13"/>
    </row>
    <row r="830" spans="1:45"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c r="AQ830" s="13"/>
      <c r="AR830" s="13"/>
      <c r="AS830" s="13"/>
    </row>
    <row r="831" spans="1:45"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c r="AQ831" s="13"/>
      <c r="AR831" s="13"/>
      <c r="AS831" s="13"/>
    </row>
    <row r="832" spans="1:45"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c r="AQ832" s="13"/>
      <c r="AR832" s="13"/>
      <c r="AS832" s="13"/>
    </row>
    <row r="833" spans="1:45"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c r="AQ833" s="13"/>
      <c r="AR833" s="13"/>
      <c r="AS833" s="13"/>
    </row>
    <row r="834" spans="1:45"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c r="AQ834" s="13"/>
      <c r="AR834" s="13"/>
      <c r="AS834" s="13"/>
    </row>
    <row r="835" spans="1:45"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c r="AR835" s="13"/>
      <c r="AS835" s="13"/>
    </row>
    <row r="836" spans="1:45"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c r="AR836" s="13"/>
      <c r="AS836" s="13"/>
    </row>
    <row r="837" spans="1:45"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c r="AR837" s="13"/>
      <c r="AS837" s="13"/>
    </row>
    <row r="838" spans="1:45"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c r="AR838" s="13"/>
      <c r="AS838" s="13"/>
    </row>
    <row r="839" spans="1:45"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c r="AQ839" s="13"/>
      <c r="AR839" s="13"/>
      <c r="AS839" s="13"/>
    </row>
    <row r="840" spans="1:45"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c r="AQ840" s="13"/>
      <c r="AR840" s="13"/>
      <c r="AS840" s="13"/>
    </row>
    <row r="841" spans="1:45"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c r="AQ841" s="13"/>
      <c r="AR841" s="13"/>
      <c r="AS841" s="13"/>
    </row>
    <row r="842" spans="1:45"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c r="AQ842" s="13"/>
      <c r="AR842" s="13"/>
      <c r="AS842" s="13"/>
    </row>
    <row r="843" spans="1:45"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c r="AQ843" s="13"/>
      <c r="AR843" s="13"/>
      <c r="AS843" s="13"/>
    </row>
    <row r="844" spans="1:45"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c r="AQ844" s="13"/>
      <c r="AR844" s="13"/>
      <c r="AS844" s="13"/>
    </row>
    <row r="845" spans="1:45"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c r="AQ845" s="13"/>
      <c r="AR845" s="13"/>
      <c r="AS845" s="13"/>
    </row>
    <row r="846" spans="1:45"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c r="AQ846" s="13"/>
      <c r="AR846" s="13"/>
      <c r="AS846" s="13"/>
    </row>
    <row r="847" spans="1:45"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c r="AQ847" s="13"/>
      <c r="AR847" s="13"/>
      <c r="AS847" s="13"/>
    </row>
    <row r="848" spans="1:45"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c r="AQ848" s="13"/>
      <c r="AR848" s="13"/>
      <c r="AS848" s="13"/>
    </row>
    <row r="849" spans="1:45"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c r="AQ849" s="13"/>
      <c r="AR849" s="13"/>
      <c r="AS849" s="13"/>
    </row>
    <row r="850" spans="1:45"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c r="AQ850" s="13"/>
      <c r="AR850" s="13"/>
      <c r="AS850" s="13"/>
    </row>
    <row r="851" spans="1:45"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c r="AQ851" s="13"/>
      <c r="AR851" s="13"/>
      <c r="AS851" s="13"/>
    </row>
    <row r="852" spans="1:45"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c r="AQ852" s="13"/>
      <c r="AR852" s="13"/>
      <c r="AS852" s="13"/>
    </row>
    <row r="853" spans="1:45"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c r="AQ853" s="13"/>
      <c r="AR853" s="13"/>
      <c r="AS853" s="13"/>
    </row>
    <row r="854" spans="1:45"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c r="AR854" s="13"/>
      <c r="AS854" s="13"/>
    </row>
    <row r="855" spans="1:45"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c r="AQ855" s="13"/>
      <c r="AR855" s="13"/>
      <c r="AS855" s="13"/>
    </row>
    <row r="856" spans="1:45"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c r="AQ856" s="13"/>
      <c r="AR856" s="13"/>
      <c r="AS856" s="13"/>
    </row>
    <row r="857" spans="1:45"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c r="AQ857" s="13"/>
      <c r="AR857" s="13"/>
      <c r="AS857" s="13"/>
    </row>
    <row r="858" spans="1:45"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c r="AQ858" s="13"/>
      <c r="AR858" s="13"/>
      <c r="AS858" s="13"/>
    </row>
    <row r="859" spans="1:45"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c r="AQ859" s="13"/>
      <c r="AR859" s="13"/>
      <c r="AS859" s="13"/>
    </row>
    <row r="860" spans="1:45"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c r="AQ860" s="13"/>
      <c r="AR860" s="13"/>
      <c r="AS860" s="13"/>
    </row>
    <row r="861" spans="1:45"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c r="AQ861" s="13"/>
      <c r="AR861" s="13"/>
      <c r="AS861" s="13"/>
    </row>
    <row r="862" spans="1:45"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c r="AQ862" s="13"/>
      <c r="AR862" s="13"/>
      <c r="AS862" s="13"/>
    </row>
    <row r="863" spans="1:45"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c r="AQ863" s="13"/>
      <c r="AR863" s="13"/>
      <c r="AS863" s="13"/>
    </row>
    <row r="864" spans="1:45"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c r="AQ864" s="13"/>
      <c r="AR864" s="13"/>
      <c r="AS864" s="13"/>
    </row>
    <row r="865" spans="1:45"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c r="AQ865" s="13"/>
      <c r="AR865" s="13"/>
      <c r="AS865" s="13"/>
    </row>
    <row r="866" spans="1:45"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c r="AQ866" s="13"/>
      <c r="AR866" s="13"/>
      <c r="AS866" s="13"/>
    </row>
    <row r="867" spans="1:45"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c r="AQ867" s="13"/>
      <c r="AR867" s="13"/>
      <c r="AS867" s="13"/>
    </row>
    <row r="868" spans="1:45"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c r="AQ868" s="13"/>
      <c r="AR868" s="13"/>
      <c r="AS868" s="13"/>
    </row>
    <row r="869" spans="1:45"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c r="AQ869" s="13"/>
      <c r="AR869" s="13"/>
      <c r="AS869" s="13"/>
    </row>
    <row r="870" spans="1:45"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c r="AQ870" s="13"/>
      <c r="AR870" s="13"/>
      <c r="AS870" s="13"/>
    </row>
    <row r="871" spans="1:45"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c r="AQ871" s="13"/>
      <c r="AR871" s="13"/>
      <c r="AS871" s="13"/>
    </row>
    <row r="872" spans="1:45"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c r="AQ872" s="13"/>
      <c r="AR872" s="13"/>
      <c r="AS872" s="13"/>
    </row>
    <row r="873" spans="1:45"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c r="AQ873" s="13"/>
      <c r="AR873" s="13"/>
      <c r="AS873" s="13"/>
    </row>
    <row r="874" spans="1:45"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c r="AQ874" s="13"/>
      <c r="AR874" s="13"/>
      <c r="AS874" s="13"/>
    </row>
    <row r="875" spans="1:45"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c r="AQ875" s="13"/>
      <c r="AR875" s="13"/>
      <c r="AS875" s="13"/>
    </row>
    <row r="876" spans="1:45"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c r="AQ876" s="13"/>
      <c r="AR876" s="13"/>
      <c r="AS876" s="13"/>
    </row>
    <row r="877" spans="1:45"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c r="AQ877" s="13"/>
      <c r="AR877" s="13"/>
      <c r="AS877" s="13"/>
    </row>
    <row r="878" spans="1:45"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c r="AQ878" s="13"/>
      <c r="AR878" s="13"/>
      <c r="AS878" s="13"/>
    </row>
    <row r="879" spans="1:45"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c r="AQ879" s="13"/>
      <c r="AR879" s="13"/>
      <c r="AS879" s="13"/>
    </row>
    <row r="880" spans="1:45"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c r="AQ880" s="13"/>
      <c r="AR880" s="13"/>
      <c r="AS880" s="13"/>
    </row>
    <row r="881" spans="1:45"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c r="AQ881" s="13"/>
      <c r="AR881" s="13"/>
      <c r="AS881" s="13"/>
    </row>
    <row r="882" spans="1:45"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c r="AQ882" s="13"/>
      <c r="AR882" s="13"/>
      <c r="AS882" s="13"/>
    </row>
    <row r="883" spans="1:45"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c r="AQ883" s="13"/>
      <c r="AR883" s="13"/>
      <c r="AS883" s="13"/>
    </row>
    <row r="884" spans="1:45"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c r="AQ884" s="13"/>
      <c r="AR884" s="13"/>
      <c r="AS884" s="13"/>
    </row>
    <row r="885" spans="1:45"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c r="AQ885" s="13"/>
      <c r="AR885" s="13"/>
      <c r="AS885" s="13"/>
    </row>
    <row r="886" spans="1:45"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c r="AQ886" s="13"/>
      <c r="AR886" s="13"/>
      <c r="AS886" s="13"/>
    </row>
    <row r="887" spans="1:45"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c r="AQ887" s="13"/>
      <c r="AR887" s="13"/>
      <c r="AS887" s="13"/>
    </row>
    <row r="888" spans="1:45"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c r="AQ888" s="13"/>
      <c r="AR888" s="13"/>
      <c r="AS888" s="13"/>
    </row>
    <row r="889" spans="1:45"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c r="AQ889" s="13"/>
      <c r="AR889" s="13"/>
      <c r="AS889" s="13"/>
    </row>
    <row r="890" spans="1:45"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c r="AQ890" s="13"/>
      <c r="AR890" s="13"/>
      <c r="AS890" s="13"/>
    </row>
    <row r="891" spans="1:45"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c r="AQ891" s="13"/>
      <c r="AR891" s="13"/>
      <c r="AS891" s="13"/>
    </row>
    <row r="892" spans="1:45"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c r="AQ892" s="13"/>
      <c r="AR892" s="13"/>
      <c r="AS892" s="13"/>
    </row>
    <row r="893" spans="1:45"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c r="AQ893" s="13"/>
      <c r="AR893" s="13"/>
      <c r="AS893" s="13"/>
    </row>
    <row r="894" spans="1:45"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c r="AQ894" s="13"/>
      <c r="AR894" s="13"/>
      <c r="AS894" s="13"/>
    </row>
    <row r="895" spans="1:45"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c r="AQ895" s="13"/>
      <c r="AR895" s="13"/>
      <c r="AS895" s="13"/>
    </row>
    <row r="896" spans="1:45"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c r="AQ896" s="13"/>
      <c r="AR896" s="13"/>
      <c r="AS896" s="13"/>
    </row>
    <row r="897" spans="1:45"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c r="AQ897" s="13"/>
      <c r="AR897" s="13"/>
      <c r="AS897" s="13"/>
    </row>
    <row r="898" spans="1:45"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c r="AQ898" s="13"/>
      <c r="AR898" s="13"/>
      <c r="AS898" s="13"/>
    </row>
    <row r="899" spans="1:45"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c r="AQ899" s="13"/>
      <c r="AR899" s="13"/>
      <c r="AS899" s="13"/>
    </row>
    <row r="900" spans="1:45"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c r="AQ900" s="13"/>
      <c r="AR900" s="13"/>
      <c r="AS900" s="13"/>
    </row>
    <row r="901" spans="1:45"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c r="AQ901" s="13"/>
      <c r="AR901" s="13"/>
      <c r="AS901" s="13"/>
    </row>
    <row r="902" spans="1:45"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c r="AQ902" s="13"/>
      <c r="AR902" s="13"/>
      <c r="AS902" s="13"/>
    </row>
    <row r="903" spans="1:45"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c r="AQ903" s="13"/>
      <c r="AR903" s="13"/>
      <c r="AS903" s="13"/>
    </row>
    <row r="904" spans="1:45"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c r="AQ904" s="13"/>
      <c r="AR904" s="13"/>
      <c r="AS904" s="13"/>
    </row>
    <row r="905" spans="1:45"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c r="AQ905" s="13"/>
      <c r="AR905" s="13"/>
      <c r="AS905" s="13"/>
    </row>
    <row r="906" spans="1:45"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c r="AQ906" s="13"/>
      <c r="AR906" s="13"/>
      <c r="AS906" s="13"/>
    </row>
    <row r="907" spans="1:45"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c r="AQ907" s="13"/>
      <c r="AR907" s="13"/>
      <c r="AS907" s="13"/>
    </row>
    <row r="908" spans="1:45"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c r="AQ908" s="13"/>
      <c r="AR908" s="13"/>
      <c r="AS908" s="13"/>
    </row>
    <row r="909" spans="1:45"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c r="AQ909" s="13"/>
      <c r="AR909" s="13"/>
      <c r="AS909" s="13"/>
    </row>
    <row r="910" spans="1:45"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13"/>
      <c r="AO910" s="13"/>
      <c r="AP910" s="13"/>
      <c r="AQ910" s="13"/>
      <c r="AR910" s="13"/>
      <c r="AS910" s="13"/>
    </row>
    <row r="911" spans="1:45"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c r="AM911" s="13"/>
      <c r="AN911" s="13"/>
      <c r="AO911" s="13"/>
      <c r="AP911" s="13"/>
      <c r="AQ911" s="13"/>
      <c r="AR911" s="13"/>
      <c r="AS911" s="13"/>
    </row>
    <row r="912" spans="1:45"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c r="AM912" s="13"/>
      <c r="AN912" s="13"/>
      <c r="AO912" s="13"/>
      <c r="AP912" s="13"/>
      <c r="AQ912" s="13"/>
      <c r="AR912" s="13"/>
      <c r="AS912" s="13"/>
    </row>
    <row r="913" spans="1:45"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c r="AM913" s="13"/>
      <c r="AN913" s="13"/>
      <c r="AO913" s="13"/>
      <c r="AP913" s="13"/>
      <c r="AQ913" s="13"/>
      <c r="AR913" s="13"/>
      <c r="AS913" s="13"/>
    </row>
    <row r="914" spans="1:45"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13"/>
      <c r="AO914" s="13"/>
      <c r="AP914" s="13"/>
      <c r="AQ914" s="13"/>
      <c r="AR914" s="13"/>
      <c r="AS914" s="13"/>
    </row>
    <row r="915" spans="1:45"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13"/>
      <c r="AO915" s="13"/>
      <c r="AP915" s="13"/>
      <c r="AQ915" s="13"/>
      <c r="AR915" s="13"/>
      <c r="AS915" s="13"/>
    </row>
    <row r="916" spans="1:45"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c r="AM916" s="13"/>
      <c r="AN916" s="13"/>
      <c r="AO916" s="13"/>
      <c r="AP916" s="13"/>
      <c r="AQ916" s="13"/>
      <c r="AR916" s="13"/>
      <c r="AS916" s="13"/>
    </row>
    <row r="917" spans="1:45"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13"/>
      <c r="AO917" s="13"/>
      <c r="AP917" s="13"/>
      <c r="AQ917" s="13"/>
      <c r="AR917" s="13"/>
      <c r="AS917" s="13"/>
    </row>
    <row r="918" spans="1:45"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c r="AM918" s="13"/>
      <c r="AN918" s="13"/>
      <c r="AO918" s="13"/>
      <c r="AP918" s="13"/>
      <c r="AQ918" s="13"/>
      <c r="AR918" s="13"/>
      <c r="AS918" s="13"/>
    </row>
    <row r="919" spans="1:45"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c r="AO919" s="13"/>
      <c r="AP919" s="13"/>
      <c r="AQ919" s="13"/>
      <c r="AR919" s="13"/>
      <c r="AS919" s="13"/>
    </row>
    <row r="920" spans="1:45"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13"/>
      <c r="AO920" s="13"/>
      <c r="AP920" s="13"/>
      <c r="AQ920" s="13"/>
      <c r="AR920" s="13"/>
      <c r="AS920" s="13"/>
    </row>
    <row r="921" spans="1:45"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13"/>
      <c r="AO921" s="13"/>
      <c r="AP921" s="13"/>
      <c r="AQ921" s="13"/>
      <c r="AR921" s="13"/>
      <c r="AS921" s="13"/>
    </row>
    <row r="922" spans="1:45"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c r="AN922" s="13"/>
      <c r="AO922" s="13"/>
      <c r="AP922" s="13"/>
      <c r="AQ922" s="13"/>
      <c r="AR922" s="13"/>
      <c r="AS922" s="13"/>
    </row>
    <row r="923" spans="1:45"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c r="AN923" s="13"/>
      <c r="AO923" s="13"/>
      <c r="AP923" s="13"/>
      <c r="AQ923" s="13"/>
      <c r="AR923" s="13"/>
      <c r="AS923" s="13"/>
    </row>
    <row r="924" spans="1:45"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c r="AN924" s="13"/>
      <c r="AO924" s="13"/>
      <c r="AP924" s="13"/>
      <c r="AQ924" s="13"/>
      <c r="AR924" s="13"/>
      <c r="AS924" s="13"/>
    </row>
    <row r="925" spans="1:45"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c r="AM925" s="13"/>
      <c r="AN925" s="13"/>
      <c r="AO925" s="13"/>
      <c r="AP925" s="13"/>
      <c r="AQ925" s="13"/>
      <c r="AR925" s="13"/>
      <c r="AS925" s="13"/>
    </row>
    <row r="926" spans="1:45"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c r="AN926" s="13"/>
      <c r="AO926" s="13"/>
      <c r="AP926" s="13"/>
      <c r="AQ926" s="13"/>
      <c r="AR926" s="13"/>
      <c r="AS926" s="13"/>
    </row>
    <row r="927" spans="1:45"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13"/>
      <c r="AO927" s="13"/>
      <c r="AP927" s="13"/>
      <c r="AQ927" s="13"/>
      <c r="AR927" s="13"/>
      <c r="AS927" s="13"/>
    </row>
    <row r="928" spans="1:45"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c r="AN928" s="13"/>
      <c r="AO928" s="13"/>
      <c r="AP928" s="13"/>
      <c r="AQ928" s="13"/>
      <c r="AR928" s="13"/>
      <c r="AS928" s="13"/>
    </row>
    <row r="929" spans="1:45"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c r="AO929" s="13"/>
      <c r="AP929" s="13"/>
      <c r="AQ929" s="13"/>
      <c r="AR929" s="13"/>
      <c r="AS929" s="13"/>
    </row>
    <row r="930" spans="1:45"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c r="AM930" s="13"/>
      <c r="AN930" s="13"/>
      <c r="AO930" s="13"/>
      <c r="AP930" s="13"/>
      <c r="AQ930" s="13"/>
      <c r="AR930" s="13"/>
      <c r="AS930" s="13"/>
    </row>
    <row r="931" spans="1:45"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c r="AO931" s="13"/>
      <c r="AP931" s="13"/>
      <c r="AQ931" s="13"/>
      <c r="AR931" s="13"/>
      <c r="AS931" s="13"/>
    </row>
    <row r="932" spans="1:45"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c r="AO932" s="13"/>
      <c r="AP932" s="13"/>
      <c r="AQ932" s="13"/>
      <c r="AR932" s="13"/>
      <c r="AS932" s="13"/>
    </row>
    <row r="933" spans="1:45"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3"/>
      <c r="AP933" s="13"/>
      <c r="AQ933" s="13"/>
      <c r="AR933" s="13"/>
      <c r="AS933" s="13"/>
    </row>
    <row r="934" spans="1:45"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3"/>
      <c r="AP934" s="13"/>
      <c r="AQ934" s="13"/>
      <c r="AR934" s="13"/>
      <c r="AS934" s="13"/>
    </row>
    <row r="935" spans="1:45"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3"/>
      <c r="AP935" s="13"/>
      <c r="AQ935" s="13"/>
      <c r="AR935" s="13"/>
      <c r="AS935" s="13"/>
    </row>
    <row r="936" spans="1:45"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c r="AM936" s="13"/>
      <c r="AN936" s="13"/>
      <c r="AO936" s="13"/>
      <c r="AP936" s="13"/>
      <c r="AQ936" s="13"/>
      <c r="AR936" s="13"/>
      <c r="AS936" s="13"/>
    </row>
    <row r="937" spans="1:45"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c r="AM937" s="13"/>
      <c r="AN937" s="13"/>
      <c r="AO937" s="13"/>
      <c r="AP937" s="13"/>
      <c r="AQ937" s="13"/>
      <c r="AR937" s="13"/>
      <c r="AS937" s="13"/>
    </row>
    <row r="938" spans="1:45"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c r="AM938" s="13"/>
      <c r="AN938" s="13"/>
      <c r="AO938" s="13"/>
      <c r="AP938" s="13"/>
      <c r="AQ938" s="13"/>
      <c r="AR938" s="13"/>
      <c r="AS938" s="13"/>
    </row>
    <row r="939" spans="1:45"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c r="AM939" s="13"/>
      <c r="AN939" s="13"/>
      <c r="AO939" s="13"/>
      <c r="AP939" s="13"/>
      <c r="AQ939" s="13"/>
      <c r="AR939" s="13"/>
      <c r="AS939" s="13"/>
    </row>
    <row r="940" spans="1:45"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c r="AL940" s="13"/>
      <c r="AM940" s="13"/>
      <c r="AN940" s="13"/>
      <c r="AO940" s="13"/>
      <c r="AP940" s="13"/>
      <c r="AQ940" s="13"/>
      <c r="AR940" s="13"/>
      <c r="AS940" s="13"/>
    </row>
    <row r="941" spans="1:45"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c r="AM941" s="13"/>
      <c r="AN941" s="13"/>
      <c r="AO941" s="13"/>
      <c r="AP941" s="13"/>
      <c r="AQ941" s="13"/>
      <c r="AR941" s="13"/>
      <c r="AS941" s="13"/>
    </row>
    <row r="942" spans="1:45"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c r="AM942" s="13"/>
      <c r="AN942" s="13"/>
      <c r="AO942" s="13"/>
      <c r="AP942" s="13"/>
      <c r="AQ942" s="13"/>
      <c r="AR942" s="13"/>
      <c r="AS942" s="13"/>
    </row>
    <row r="943" spans="1:45"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c r="AM943" s="13"/>
      <c r="AN943" s="13"/>
      <c r="AO943" s="13"/>
      <c r="AP943" s="13"/>
      <c r="AQ943" s="13"/>
      <c r="AR943" s="13"/>
      <c r="AS943" s="13"/>
    </row>
    <row r="944" spans="1:45"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c r="AM944" s="13"/>
      <c r="AN944" s="13"/>
      <c r="AO944" s="13"/>
      <c r="AP944" s="13"/>
      <c r="AQ944" s="13"/>
      <c r="AR944" s="13"/>
      <c r="AS944" s="13"/>
    </row>
    <row r="945" spans="1:45"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c r="AL945" s="13"/>
      <c r="AM945" s="13"/>
      <c r="AN945" s="13"/>
      <c r="AO945" s="13"/>
      <c r="AP945" s="13"/>
      <c r="AQ945" s="13"/>
      <c r="AR945" s="13"/>
      <c r="AS945" s="13"/>
    </row>
    <row r="946" spans="1:45"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c r="AL946" s="13"/>
      <c r="AM946" s="13"/>
      <c r="AN946" s="13"/>
      <c r="AO946" s="13"/>
      <c r="AP946" s="13"/>
      <c r="AQ946" s="13"/>
      <c r="AR946" s="13"/>
      <c r="AS946" s="13"/>
    </row>
    <row r="947" spans="1:45"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c r="AM947" s="13"/>
      <c r="AN947" s="13"/>
      <c r="AO947" s="13"/>
      <c r="AP947" s="13"/>
      <c r="AQ947" s="13"/>
      <c r="AR947" s="13"/>
      <c r="AS947" s="13"/>
    </row>
    <row r="948" spans="1:45"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c r="AM948" s="13"/>
      <c r="AN948" s="13"/>
      <c r="AO948" s="13"/>
      <c r="AP948" s="13"/>
      <c r="AQ948" s="13"/>
      <c r="AR948" s="13"/>
      <c r="AS948" s="13"/>
    </row>
    <row r="949" spans="1:45"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c r="AN949" s="13"/>
      <c r="AO949" s="13"/>
      <c r="AP949" s="13"/>
      <c r="AQ949" s="13"/>
      <c r="AR949" s="13"/>
      <c r="AS949" s="13"/>
    </row>
    <row r="950" spans="1:45"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c r="AM950" s="13"/>
      <c r="AN950" s="13"/>
      <c r="AO950" s="13"/>
      <c r="AP950" s="13"/>
      <c r="AQ950" s="13"/>
      <c r="AR950" s="13"/>
      <c r="AS950" s="13"/>
    </row>
    <row r="951" spans="1:45"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c r="AM951" s="13"/>
      <c r="AN951" s="13"/>
      <c r="AO951" s="13"/>
      <c r="AP951" s="13"/>
      <c r="AQ951" s="13"/>
      <c r="AR951" s="13"/>
      <c r="AS951" s="13"/>
    </row>
    <row r="952" spans="1:45"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c r="AM952" s="13"/>
      <c r="AN952" s="13"/>
      <c r="AO952" s="13"/>
      <c r="AP952" s="13"/>
      <c r="AQ952" s="13"/>
      <c r="AR952" s="13"/>
      <c r="AS952" s="13"/>
    </row>
    <row r="953" spans="1:45"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c r="AM953" s="13"/>
      <c r="AN953" s="13"/>
      <c r="AO953" s="13"/>
      <c r="AP953" s="13"/>
      <c r="AQ953" s="13"/>
      <c r="AR953" s="13"/>
      <c r="AS953" s="13"/>
    </row>
    <row r="954" spans="1:45"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13"/>
      <c r="AO954" s="13"/>
      <c r="AP954" s="13"/>
      <c r="AQ954" s="13"/>
      <c r="AR954" s="13"/>
      <c r="AS954" s="13"/>
    </row>
    <row r="955" spans="1:45"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c r="AN955" s="13"/>
      <c r="AO955" s="13"/>
      <c r="AP955" s="13"/>
      <c r="AQ955" s="13"/>
      <c r="AR955" s="13"/>
      <c r="AS955" s="13"/>
    </row>
    <row r="956" spans="1:45"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c r="AL956" s="13"/>
      <c r="AM956" s="13"/>
      <c r="AN956" s="13"/>
      <c r="AO956" s="13"/>
      <c r="AP956" s="13"/>
      <c r="AQ956" s="13"/>
      <c r="AR956" s="13"/>
      <c r="AS956" s="13"/>
    </row>
    <row r="957" spans="1:45"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c r="AM957" s="13"/>
      <c r="AN957" s="13"/>
      <c r="AO957" s="13"/>
      <c r="AP957" s="13"/>
      <c r="AQ957" s="13"/>
      <c r="AR957" s="13"/>
      <c r="AS957" s="13"/>
    </row>
    <row r="958" spans="1:45"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c r="AN958" s="13"/>
      <c r="AO958" s="13"/>
      <c r="AP958" s="13"/>
      <c r="AQ958" s="13"/>
      <c r="AR958" s="13"/>
      <c r="AS958" s="13"/>
    </row>
    <row r="959" spans="1:45"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c r="AN959" s="13"/>
      <c r="AO959" s="13"/>
      <c r="AP959" s="13"/>
      <c r="AQ959" s="13"/>
      <c r="AR959" s="13"/>
      <c r="AS959" s="13"/>
    </row>
    <row r="960" spans="1:45"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c r="AN960" s="13"/>
      <c r="AO960" s="13"/>
      <c r="AP960" s="13"/>
      <c r="AQ960" s="13"/>
      <c r="AR960" s="13"/>
      <c r="AS960" s="13"/>
    </row>
    <row r="961" spans="1:45"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c r="AM961" s="13"/>
      <c r="AN961" s="13"/>
      <c r="AO961" s="13"/>
      <c r="AP961" s="13"/>
      <c r="AQ961" s="13"/>
      <c r="AR961" s="13"/>
      <c r="AS961" s="13"/>
    </row>
    <row r="962" spans="1:45"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c r="AL962" s="13"/>
      <c r="AM962" s="13"/>
      <c r="AN962" s="13"/>
      <c r="AO962" s="13"/>
      <c r="AP962" s="13"/>
      <c r="AQ962" s="13"/>
      <c r="AR962" s="13"/>
      <c r="AS962" s="13"/>
    </row>
    <row r="963" spans="1:45"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c r="AL963" s="13"/>
      <c r="AM963" s="13"/>
      <c r="AN963" s="13"/>
      <c r="AO963" s="13"/>
      <c r="AP963" s="13"/>
      <c r="AQ963" s="13"/>
      <c r="AR963" s="13"/>
      <c r="AS963" s="13"/>
    </row>
    <row r="964" spans="1:45"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c r="AL964" s="13"/>
      <c r="AM964" s="13"/>
      <c r="AN964" s="13"/>
      <c r="AO964" s="13"/>
      <c r="AP964" s="13"/>
      <c r="AQ964" s="13"/>
      <c r="AR964" s="13"/>
      <c r="AS964" s="13"/>
    </row>
    <row r="965" spans="1:45"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c r="AL965" s="13"/>
      <c r="AM965" s="13"/>
      <c r="AN965" s="13"/>
      <c r="AO965" s="13"/>
      <c r="AP965" s="13"/>
      <c r="AQ965" s="13"/>
      <c r="AR965" s="13"/>
      <c r="AS965" s="13"/>
    </row>
    <row r="966" spans="1:45"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c r="AM966" s="13"/>
      <c r="AN966" s="13"/>
      <c r="AO966" s="13"/>
      <c r="AP966" s="13"/>
      <c r="AQ966" s="13"/>
      <c r="AR966" s="13"/>
      <c r="AS966" s="13"/>
    </row>
    <row r="967" spans="1:45"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c r="AM967" s="13"/>
      <c r="AN967" s="13"/>
      <c r="AO967" s="13"/>
      <c r="AP967" s="13"/>
      <c r="AQ967" s="13"/>
      <c r="AR967" s="13"/>
      <c r="AS967" s="13"/>
    </row>
    <row r="968" spans="1:45"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c r="AN968" s="13"/>
      <c r="AO968" s="13"/>
      <c r="AP968" s="13"/>
      <c r="AQ968" s="13"/>
      <c r="AR968" s="13"/>
      <c r="AS968" s="13"/>
    </row>
    <row r="969" spans="1:45"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c r="AM969" s="13"/>
      <c r="AN969" s="13"/>
      <c r="AO969" s="13"/>
      <c r="AP969" s="13"/>
      <c r="AQ969" s="13"/>
      <c r="AR969" s="13"/>
      <c r="AS969" s="13"/>
    </row>
    <row r="970" spans="1:45"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c r="AM970" s="13"/>
      <c r="AN970" s="13"/>
      <c r="AO970" s="13"/>
      <c r="AP970" s="13"/>
      <c r="AQ970" s="13"/>
      <c r="AR970" s="13"/>
      <c r="AS970" s="13"/>
    </row>
    <row r="971" spans="1:45"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c r="AM971" s="13"/>
      <c r="AN971" s="13"/>
      <c r="AO971" s="13"/>
      <c r="AP971" s="13"/>
      <c r="AQ971" s="13"/>
      <c r="AR971" s="13"/>
      <c r="AS971" s="13"/>
    </row>
    <row r="972" spans="1:45"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c r="AM972" s="13"/>
      <c r="AN972" s="13"/>
      <c r="AO972" s="13"/>
      <c r="AP972" s="13"/>
      <c r="AQ972" s="13"/>
      <c r="AR972" s="13"/>
      <c r="AS972" s="13"/>
    </row>
    <row r="973" spans="1:45"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c r="AM973" s="13"/>
      <c r="AN973" s="13"/>
      <c r="AO973" s="13"/>
      <c r="AP973" s="13"/>
      <c r="AQ973" s="13"/>
      <c r="AR973" s="13"/>
      <c r="AS973" s="13"/>
    </row>
    <row r="974" spans="1:45"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c r="AM974" s="13"/>
      <c r="AN974" s="13"/>
      <c r="AO974" s="13"/>
      <c r="AP974" s="13"/>
      <c r="AQ974" s="13"/>
      <c r="AR974" s="13"/>
      <c r="AS974" s="13"/>
    </row>
    <row r="975" spans="1:45"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c r="AM975" s="13"/>
      <c r="AN975" s="13"/>
      <c r="AO975" s="13"/>
      <c r="AP975" s="13"/>
      <c r="AQ975" s="13"/>
      <c r="AR975" s="13"/>
      <c r="AS975" s="13"/>
    </row>
    <row r="976" spans="1:45"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c r="AM976" s="13"/>
      <c r="AN976" s="13"/>
      <c r="AO976" s="13"/>
      <c r="AP976" s="13"/>
      <c r="AQ976" s="13"/>
      <c r="AR976" s="13"/>
      <c r="AS976" s="13"/>
    </row>
    <row r="977" spans="1:45"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c r="AM977" s="13"/>
      <c r="AN977" s="13"/>
      <c r="AO977" s="13"/>
      <c r="AP977" s="13"/>
      <c r="AQ977" s="13"/>
      <c r="AR977" s="13"/>
      <c r="AS977" s="13"/>
    </row>
    <row r="978" spans="1:45"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c r="AH978" s="13"/>
      <c r="AI978" s="13"/>
      <c r="AJ978" s="13"/>
      <c r="AK978" s="13"/>
      <c r="AL978" s="13"/>
      <c r="AM978" s="13"/>
      <c r="AN978" s="13"/>
      <c r="AO978" s="13"/>
      <c r="AP978" s="13"/>
      <c r="AQ978" s="13"/>
      <c r="AR978" s="13"/>
      <c r="AS978" s="13"/>
    </row>
    <row r="979" spans="1:45"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J979" s="13"/>
      <c r="AK979" s="13"/>
      <c r="AL979" s="13"/>
      <c r="AM979" s="13"/>
      <c r="AN979" s="13"/>
      <c r="AO979" s="13"/>
      <c r="AP979" s="13"/>
      <c r="AQ979" s="13"/>
      <c r="AR979" s="13"/>
      <c r="AS979" s="13"/>
    </row>
    <row r="980" spans="1:45"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c r="AH980" s="13"/>
      <c r="AI980" s="13"/>
      <c r="AJ980" s="13"/>
      <c r="AK980" s="13"/>
      <c r="AL980" s="13"/>
      <c r="AM980" s="13"/>
      <c r="AN980" s="13"/>
      <c r="AO980" s="13"/>
      <c r="AP980" s="13"/>
      <c r="AQ980" s="13"/>
      <c r="AR980" s="13"/>
      <c r="AS980" s="13"/>
    </row>
    <row r="981" spans="1:45"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13"/>
      <c r="AK981" s="13"/>
      <c r="AL981" s="13"/>
      <c r="AM981" s="13"/>
      <c r="AN981" s="13"/>
      <c r="AO981" s="13"/>
      <c r="AP981" s="13"/>
      <c r="AQ981" s="13"/>
      <c r="AR981" s="13"/>
      <c r="AS981" s="13"/>
    </row>
    <row r="982" spans="1:45"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c r="AM982" s="13"/>
      <c r="AN982" s="13"/>
      <c r="AO982" s="13"/>
      <c r="AP982" s="13"/>
      <c r="AQ982" s="13"/>
      <c r="AR982" s="13"/>
      <c r="AS982" s="13"/>
    </row>
    <row r="983" spans="1:45"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13"/>
      <c r="AK983" s="13"/>
      <c r="AL983" s="13"/>
      <c r="AM983" s="13"/>
      <c r="AN983" s="13"/>
      <c r="AO983" s="13"/>
      <c r="AP983" s="13"/>
      <c r="AQ983" s="13"/>
      <c r="AR983" s="13"/>
      <c r="AS983" s="13"/>
    </row>
    <row r="984" spans="1:45"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c r="AM984" s="13"/>
      <c r="AN984" s="13"/>
      <c r="AO984" s="13"/>
      <c r="AP984" s="13"/>
      <c r="AQ984" s="13"/>
      <c r="AR984" s="13"/>
      <c r="AS984" s="13"/>
    </row>
    <row r="985" spans="1:45"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c r="AM985" s="13"/>
      <c r="AN985" s="13"/>
      <c r="AO985" s="13"/>
      <c r="AP985" s="13"/>
      <c r="AQ985" s="13"/>
      <c r="AR985" s="13"/>
      <c r="AS985" s="13"/>
    </row>
    <row r="986" spans="1:45"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c r="AM986" s="13"/>
      <c r="AN986" s="13"/>
      <c r="AO986" s="13"/>
      <c r="AP986" s="13"/>
      <c r="AQ986" s="13"/>
      <c r="AR986" s="13"/>
      <c r="AS986" s="13"/>
    </row>
    <row r="987" spans="1:45"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c r="AM987" s="13"/>
      <c r="AN987" s="13"/>
      <c r="AO987" s="13"/>
      <c r="AP987" s="13"/>
      <c r="AQ987" s="13"/>
      <c r="AR987" s="13"/>
      <c r="AS987" s="13"/>
    </row>
    <row r="988" spans="1:45"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13"/>
      <c r="AK988" s="13"/>
      <c r="AL988" s="13"/>
      <c r="AM988" s="13"/>
      <c r="AN988" s="13"/>
      <c r="AO988" s="13"/>
      <c r="AP988" s="13"/>
      <c r="AQ988" s="13"/>
      <c r="AR988" s="13"/>
      <c r="AS988" s="13"/>
    </row>
    <row r="989" spans="1:45"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13"/>
      <c r="AK989" s="13"/>
      <c r="AL989" s="13"/>
      <c r="AM989" s="13"/>
      <c r="AN989" s="13"/>
      <c r="AO989" s="13"/>
      <c r="AP989" s="13"/>
      <c r="AQ989" s="13"/>
      <c r="AR989" s="13"/>
      <c r="AS989" s="13"/>
    </row>
    <row r="990" spans="1:45"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13"/>
      <c r="AK990" s="13"/>
      <c r="AL990" s="13"/>
      <c r="AM990" s="13"/>
      <c r="AN990" s="13"/>
      <c r="AO990" s="13"/>
      <c r="AP990" s="13"/>
      <c r="AQ990" s="13"/>
      <c r="AR990" s="13"/>
      <c r="AS990" s="13"/>
    </row>
    <row r="991" spans="1:45"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13"/>
      <c r="AK991" s="13"/>
      <c r="AL991" s="13"/>
      <c r="AM991" s="13"/>
      <c r="AN991" s="13"/>
      <c r="AO991" s="13"/>
      <c r="AP991" s="13"/>
      <c r="AQ991" s="13"/>
      <c r="AR991" s="13"/>
      <c r="AS991" s="13"/>
    </row>
    <row r="992" spans="1:45"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13"/>
      <c r="AK992" s="13"/>
      <c r="AL992" s="13"/>
      <c r="AM992" s="13"/>
      <c r="AN992" s="13"/>
      <c r="AO992" s="13"/>
      <c r="AP992" s="13"/>
      <c r="AQ992" s="13"/>
      <c r="AR992" s="13"/>
      <c r="AS992" s="13"/>
    </row>
    <row r="993" spans="1:45"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13"/>
      <c r="AK993" s="13"/>
      <c r="AL993" s="13"/>
      <c r="AM993" s="13"/>
      <c r="AN993" s="13"/>
      <c r="AO993" s="13"/>
      <c r="AP993" s="13"/>
      <c r="AQ993" s="13"/>
      <c r="AR993" s="13"/>
      <c r="AS993" s="13"/>
    </row>
    <row r="994" spans="1:45"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13"/>
      <c r="AK994" s="13"/>
      <c r="AL994" s="13"/>
      <c r="AM994" s="13"/>
      <c r="AN994" s="13"/>
      <c r="AO994" s="13"/>
      <c r="AP994" s="13"/>
      <c r="AQ994" s="13"/>
      <c r="AR994" s="13"/>
      <c r="AS994" s="13"/>
    </row>
    <row r="995" spans="1:45"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13"/>
      <c r="AK995" s="13"/>
      <c r="AL995" s="13"/>
      <c r="AM995" s="13"/>
      <c r="AN995" s="13"/>
      <c r="AO995" s="13"/>
      <c r="AP995" s="13"/>
      <c r="AQ995" s="13"/>
      <c r="AR995" s="13"/>
      <c r="AS995" s="13"/>
    </row>
    <row r="996" spans="1:45"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13"/>
      <c r="AK996" s="13"/>
      <c r="AL996" s="13"/>
      <c r="AM996" s="13"/>
      <c r="AN996" s="13"/>
      <c r="AO996" s="13"/>
      <c r="AP996" s="13"/>
      <c r="AQ996" s="13"/>
      <c r="AR996" s="13"/>
      <c r="AS996" s="13"/>
    </row>
    <row r="997" spans="1:45"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13"/>
      <c r="AK997" s="13"/>
      <c r="AL997" s="13"/>
      <c r="AM997" s="13"/>
      <c r="AN997" s="13"/>
      <c r="AO997" s="13"/>
      <c r="AP997" s="13"/>
      <c r="AQ997" s="13"/>
      <c r="AR997" s="13"/>
      <c r="AS997" s="13"/>
    </row>
    <row r="998" spans="1:45"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13"/>
      <c r="AK998" s="13"/>
      <c r="AL998" s="13"/>
      <c r="AM998" s="13"/>
      <c r="AN998" s="13"/>
      <c r="AO998" s="13"/>
      <c r="AP998" s="13"/>
      <c r="AQ998" s="13"/>
      <c r="AR998" s="13"/>
      <c r="AS998" s="13"/>
    </row>
    <row r="999" spans="1:45"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13"/>
      <c r="AK999" s="13"/>
      <c r="AL999" s="13"/>
      <c r="AM999" s="13"/>
      <c r="AN999" s="13"/>
      <c r="AO999" s="13"/>
      <c r="AP999" s="13"/>
      <c r="AQ999" s="13"/>
      <c r="AR999" s="13"/>
      <c r="AS999" s="13"/>
    </row>
    <row r="1000" spans="1:45"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13"/>
      <c r="AK1000" s="13"/>
      <c r="AL1000" s="13"/>
      <c r="AM1000" s="13"/>
      <c r="AN1000" s="13"/>
      <c r="AO1000" s="13"/>
      <c r="AP1000" s="13"/>
      <c r="AQ1000" s="13"/>
      <c r="AR1000" s="13"/>
      <c r="AS1000" s="13"/>
    </row>
  </sheetData>
  <mergeCells count="7">
    <mergeCell ref="A42:A73"/>
    <mergeCell ref="A75:A80"/>
    <mergeCell ref="A2:D8"/>
    <mergeCell ref="A10:A14"/>
    <mergeCell ref="A16:A21"/>
    <mergeCell ref="A23:A37"/>
    <mergeCell ref="A39:A40"/>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showGridLines="0" workbookViewId="0"/>
  </sheetViews>
  <sheetFormatPr defaultColWidth="12.5703125" defaultRowHeight="15" customHeight="1"/>
  <cols>
    <col min="1" max="1" width="4.85546875" customWidth="1"/>
    <col min="2" max="2" width="33.42578125" customWidth="1"/>
    <col min="3" max="3" width="139.85546875" customWidth="1"/>
    <col min="4" max="4" width="36.85546875" customWidth="1"/>
    <col min="5" max="5" width="35.42578125" customWidth="1"/>
    <col min="6" max="6" width="40.42578125" customWidth="1"/>
    <col min="7" max="7" width="33.42578125" customWidth="1"/>
    <col min="8" max="8" width="41.140625" customWidth="1"/>
    <col min="9" max="9" width="20.42578125" customWidth="1"/>
    <col min="10" max="28" width="9.140625" customWidth="1"/>
  </cols>
  <sheetData>
    <row r="1" spans="1:28" ht="13.5" customHeight="1">
      <c r="A1" s="83"/>
      <c r="B1" s="84" t="s">
        <v>775</v>
      </c>
      <c r="C1" s="84"/>
      <c r="D1" s="84"/>
      <c r="E1" s="84"/>
      <c r="F1" s="84"/>
      <c r="G1" s="83"/>
      <c r="H1" s="83"/>
      <c r="I1" s="83"/>
      <c r="J1" s="83"/>
      <c r="K1" s="83"/>
      <c r="L1" s="83"/>
      <c r="M1" s="83"/>
      <c r="N1" s="83"/>
      <c r="O1" s="83"/>
      <c r="P1" s="83"/>
      <c r="Q1" s="83"/>
      <c r="R1" s="83"/>
      <c r="S1" s="83"/>
      <c r="T1" s="83"/>
      <c r="U1" s="83"/>
      <c r="V1" s="83"/>
      <c r="W1" s="83"/>
      <c r="X1" s="83"/>
      <c r="Y1" s="83"/>
      <c r="Z1" s="83"/>
      <c r="AA1" s="83"/>
      <c r="AB1" s="83"/>
    </row>
    <row r="2" spans="1:28" ht="13.5" customHeight="1">
      <c r="A2" s="83"/>
      <c r="B2" s="85" t="s">
        <v>776</v>
      </c>
      <c r="C2" s="84"/>
      <c r="D2" s="84"/>
      <c r="E2" s="84"/>
      <c r="F2" s="84"/>
      <c r="G2" s="83"/>
      <c r="H2" s="83"/>
      <c r="I2" s="83"/>
      <c r="J2" s="83"/>
      <c r="K2" s="83"/>
      <c r="L2" s="83"/>
      <c r="M2" s="83"/>
      <c r="N2" s="83"/>
      <c r="O2" s="83"/>
      <c r="P2" s="83"/>
      <c r="Q2" s="83"/>
      <c r="R2" s="83"/>
      <c r="S2" s="83"/>
      <c r="T2" s="83"/>
      <c r="U2" s="83"/>
      <c r="V2" s="83"/>
      <c r="W2" s="83"/>
      <c r="X2" s="83"/>
      <c r="Y2" s="83"/>
      <c r="Z2" s="83"/>
      <c r="AA2" s="83"/>
      <c r="AB2" s="83"/>
    </row>
    <row r="3" spans="1:28" ht="13.5" customHeight="1">
      <c r="A3" s="83"/>
      <c r="B3" s="85" t="s">
        <v>777</v>
      </c>
      <c r="C3" s="84"/>
      <c r="D3" s="84"/>
      <c r="E3" s="84"/>
      <c r="F3" s="84"/>
      <c r="G3" s="83"/>
      <c r="H3" s="83"/>
      <c r="I3" s="83"/>
      <c r="J3" s="83"/>
      <c r="K3" s="83"/>
      <c r="L3" s="83"/>
      <c r="M3" s="83"/>
      <c r="N3" s="83"/>
      <c r="O3" s="83"/>
      <c r="P3" s="83"/>
      <c r="Q3" s="83"/>
      <c r="R3" s="83"/>
      <c r="S3" s="83"/>
      <c r="T3" s="83"/>
      <c r="U3" s="83"/>
      <c r="V3" s="83"/>
      <c r="W3" s="83"/>
      <c r="X3" s="83"/>
      <c r="Y3" s="83"/>
      <c r="Z3" s="83"/>
      <c r="AA3" s="83"/>
      <c r="AB3" s="83"/>
    </row>
    <row r="4" spans="1:28" ht="13.5" customHeight="1">
      <c r="A4" s="83"/>
      <c r="B4" s="85" t="s">
        <v>778</v>
      </c>
      <c r="C4" s="84"/>
      <c r="D4" s="84"/>
      <c r="E4" s="84"/>
      <c r="F4" s="84"/>
      <c r="G4" s="83"/>
      <c r="H4" s="83"/>
      <c r="I4" s="83"/>
      <c r="J4" s="83"/>
      <c r="K4" s="83"/>
      <c r="L4" s="83"/>
      <c r="M4" s="83"/>
      <c r="N4" s="83"/>
      <c r="O4" s="83"/>
      <c r="P4" s="83"/>
      <c r="Q4" s="83"/>
      <c r="R4" s="83"/>
      <c r="S4" s="83"/>
      <c r="T4" s="83"/>
      <c r="U4" s="83"/>
      <c r="V4" s="83"/>
      <c r="W4" s="83"/>
      <c r="X4" s="83"/>
      <c r="Y4" s="83"/>
      <c r="Z4" s="83"/>
      <c r="AA4" s="83"/>
      <c r="AB4" s="83"/>
    </row>
    <row r="5" spans="1:28" ht="13.5" customHeight="1">
      <c r="A5" s="83"/>
      <c r="B5" s="85" t="s">
        <v>779</v>
      </c>
      <c r="C5" s="84"/>
      <c r="D5" s="84"/>
      <c r="E5" s="84"/>
      <c r="F5" s="84"/>
      <c r="G5" s="83"/>
      <c r="H5" s="83"/>
      <c r="I5" s="83"/>
      <c r="J5" s="83"/>
      <c r="K5" s="83"/>
      <c r="L5" s="83"/>
      <c r="M5" s="83"/>
      <c r="N5" s="83"/>
      <c r="O5" s="83"/>
      <c r="P5" s="83"/>
      <c r="Q5" s="83"/>
      <c r="R5" s="83"/>
      <c r="S5" s="83"/>
      <c r="T5" s="83"/>
      <c r="U5" s="83"/>
      <c r="V5" s="83"/>
      <c r="W5" s="83"/>
      <c r="X5" s="83"/>
      <c r="Y5" s="83"/>
      <c r="Z5" s="83"/>
      <c r="AA5" s="83"/>
      <c r="AB5" s="83"/>
    </row>
    <row r="6" spans="1:28" ht="13.5" customHeight="1">
      <c r="A6" s="83"/>
      <c r="B6" s="85" t="s">
        <v>780</v>
      </c>
      <c r="C6" s="84"/>
      <c r="D6" s="84"/>
      <c r="E6" s="84"/>
      <c r="F6" s="84"/>
      <c r="G6" s="83"/>
      <c r="H6" s="83"/>
      <c r="I6" s="83"/>
      <c r="J6" s="83"/>
      <c r="K6" s="83"/>
      <c r="L6" s="83"/>
      <c r="M6" s="83"/>
      <c r="N6" s="83"/>
      <c r="O6" s="83"/>
      <c r="P6" s="83"/>
      <c r="Q6" s="83"/>
      <c r="R6" s="83"/>
      <c r="S6" s="83"/>
      <c r="T6" s="83"/>
      <c r="U6" s="83"/>
      <c r="V6" s="83"/>
      <c r="W6" s="83"/>
      <c r="X6" s="83"/>
      <c r="Y6" s="83"/>
      <c r="Z6" s="83"/>
      <c r="AA6" s="83"/>
      <c r="AB6" s="83"/>
    </row>
    <row r="7" spans="1:28" ht="13.5" customHeight="1">
      <c r="A7" s="83"/>
      <c r="B7" s="85" t="s">
        <v>781</v>
      </c>
      <c r="C7" s="84"/>
      <c r="D7" s="84"/>
      <c r="E7" s="84"/>
      <c r="F7" s="84"/>
      <c r="G7" s="83"/>
      <c r="H7" s="83"/>
      <c r="I7" s="83"/>
      <c r="J7" s="83"/>
      <c r="K7" s="83"/>
      <c r="L7" s="83"/>
      <c r="M7" s="83"/>
      <c r="N7" s="83"/>
      <c r="O7" s="83"/>
      <c r="P7" s="83"/>
      <c r="Q7" s="83"/>
      <c r="R7" s="83"/>
      <c r="S7" s="83"/>
      <c r="T7" s="83"/>
      <c r="U7" s="83"/>
      <c r="V7" s="83"/>
      <c r="W7" s="83"/>
      <c r="X7" s="83"/>
      <c r="Y7" s="83"/>
      <c r="Z7" s="83"/>
      <c r="AA7" s="83"/>
      <c r="AB7" s="83"/>
    </row>
    <row r="8" spans="1:28" ht="13.5" customHeight="1">
      <c r="A8" s="83"/>
      <c r="B8" s="85" t="s">
        <v>782</v>
      </c>
      <c r="C8" s="84"/>
      <c r="D8" s="84"/>
      <c r="E8" s="84"/>
      <c r="F8" s="84"/>
      <c r="G8" s="83"/>
      <c r="H8" s="83"/>
      <c r="I8" s="83"/>
      <c r="J8" s="83"/>
      <c r="K8" s="83"/>
      <c r="L8" s="83"/>
      <c r="M8" s="83"/>
      <c r="N8" s="83"/>
      <c r="O8" s="83"/>
      <c r="P8" s="83"/>
      <c r="Q8" s="83"/>
      <c r="R8" s="83"/>
      <c r="S8" s="83"/>
      <c r="T8" s="83"/>
      <c r="U8" s="83"/>
      <c r="V8" s="83"/>
      <c r="W8" s="83"/>
      <c r="X8" s="83"/>
      <c r="Y8" s="83"/>
      <c r="Z8" s="83"/>
      <c r="AA8" s="83"/>
      <c r="AB8" s="83"/>
    </row>
    <row r="9" spans="1:28" ht="13.5" customHeight="1">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row>
    <row r="10" spans="1:28" ht="13.5" customHeight="1">
      <c r="A10" s="83"/>
      <c r="B10" s="86" t="s">
        <v>783</v>
      </c>
      <c r="C10" s="87"/>
      <c r="D10" s="83"/>
      <c r="E10" s="83"/>
      <c r="F10" s="83"/>
      <c r="G10" s="83"/>
      <c r="H10" s="83"/>
      <c r="I10" s="83"/>
      <c r="J10" s="83"/>
      <c r="K10" s="83"/>
      <c r="L10" s="83"/>
      <c r="M10" s="83"/>
      <c r="N10" s="83"/>
      <c r="O10" s="83"/>
      <c r="P10" s="83"/>
      <c r="Q10" s="83"/>
      <c r="R10" s="83"/>
      <c r="S10" s="83"/>
      <c r="T10" s="83"/>
      <c r="U10" s="83"/>
      <c r="V10" s="83"/>
      <c r="W10" s="83"/>
      <c r="X10" s="83"/>
      <c r="Y10" s="83"/>
      <c r="Z10" s="83"/>
      <c r="AA10" s="83"/>
      <c r="AB10" s="83"/>
    </row>
    <row r="11" spans="1:28" ht="13.5" customHeight="1">
      <c r="A11" s="83"/>
      <c r="B11" s="88" t="s">
        <v>784</v>
      </c>
      <c r="C11" s="89"/>
      <c r="D11" s="83"/>
      <c r="E11" s="83"/>
      <c r="F11" s="83"/>
      <c r="G11" s="83"/>
      <c r="H11" s="83"/>
      <c r="I11" s="83"/>
      <c r="J11" s="83"/>
      <c r="K11" s="83"/>
      <c r="L11" s="83"/>
      <c r="M11" s="83"/>
      <c r="N11" s="83"/>
      <c r="O11" s="83"/>
      <c r="P11" s="83"/>
      <c r="Q11" s="83"/>
      <c r="R11" s="83"/>
      <c r="S11" s="83"/>
      <c r="T11" s="83"/>
      <c r="U11" s="83"/>
      <c r="V11" s="83"/>
      <c r="W11" s="83"/>
      <c r="X11" s="83"/>
      <c r="Y11" s="83"/>
      <c r="Z11" s="83"/>
      <c r="AA11" s="83"/>
      <c r="AB11" s="83"/>
    </row>
    <row r="12" spans="1:28" ht="13.5" customHeight="1">
      <c r="A12" s="23"/>
      <c r="B12" s="23"/>
      <c r="C12" s="90"/>
      <c r="D12" s="90"/>
      <c r="E12" s="90"/>
      <c r="F12" s="90"/>
      <c r="G12" s="90"/>
      <c r="H12" s="90"/>
      <c r="I12" s="90"/>
      <c r="J12" s="90"/>
      <c r="K12" s="83"/>
      <c r="L12" s="83"/>
      <c r="M12" s="83"/>
      <c r="N12" s="83"/>
      <c r="O12" s="83"/>
      <c r="P12" s="83"/>
      <c r="Q12" s="83"/>
      <c r="R12" s="83"/>
      <c r="S12" s="83"/>
      <c r="T12" s="83"/>
      <c r="U12" s="83"/>
      <c r="V12" s="83"/>
      <c r="W12" s="83"/>
      <c r="X12" s="83"/>
      <c r="Y12" s="83"/>
      <c r="Z12" s="83"/>
      <c r="AA12" s="83"/>
      <c r="AB12" s="83"/>
    </row>
    <row r="13" spans="1:28" ht="13.5" customHeight="1">
      <c r="A13" s="24"/>
      <c r="B13" s="24"/>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row>
    <row r="14" spans="1:28">
      <c r="A14" s="83"/>
      <c r="B14" s="91" t="s">
        <v>785</v>
      </c>
      <c r="C14" s="92"/>
      <c r="D14" s="92"/>
      <c r="E14" s="92"/>
      <c r="F14" s="92"/>
      <c r="G14" s="92"/>
      <c r="H14" s="92"/>
      <c r="I14" s="83"/>
      <c r="J14" s="83"/>
      <c r="K14" s="83"/>
      <c r="L14" s="83"/>
      <c r="M14" s="83"/>
      <c r="N14" s="83"/>
      <c r="O14" s="83"/>
      <c r="P14" s="83"/>
      <c r="Q14" s="83"/>
      <c r="R14" s="83"/>
      <c r="S14" s="83"/>
      <c r="T14" s="83"/>
      <c r="U14" s="83"/>
      <c r="V14" s="83"/>
      <c r="W14" s="83"/>
      <c r="X14" s="83"/>
      <c r="Y14" s="83"/>
      <c r="Z14" s="83"/>
      <c r="AA14" s="83"/>
      <c r="AB14" s="83"/>
    </row>
    <row r="15" spans="1:28" ht="32.25" customHeight="1">
      <c r="A15" s="93"/>
      <c r="B15" s="94" t="s">
        <v>786</v>
      </c>
      <c r="C15" s="94"/>
      <c r="D15" s="94"/>
      <c r="E15" s="94"/>
      <c r="F15" s="94"/>
      <c r="G15" s="94"/>
      <c r="H15" s="94"/>
      <c r="I15" s="93"/>
      <c r="J15" s="93"/>
      <c r="K15" s="93"/>
      <c r="L15" s="93"/>
      <c r="M15" s="93"/>
      <c r="N15" s="93"/>
      <c r="O15" s="93"/>
      <c r="P15" s="93"/>
      <c r="Q15" s="93"/>
      <c r="R15" s="93"/>
      <c r="S15" s="93"/>
      <c r="T15" s="93"/>
      <c r="U15" s="93"/>
      <c r="V15" s="93"/>
      <c r="W15" s="93"/>
      <c r="X15" s="93"/>
      <c r="Y15" s="93"/>
      <c r="Z15" s="93"/>
      <c r="AA15" s="93"/>
      <c r="AB15" s="93"/>
    </row>
    <row r="16" spans="1:28" ht="15" customHeight="1">
      <c r="A16" s="93"/>
      <c r="B16" s="95"/>
      <c r="C16" s="25"/>
      <c r="D16" s="25"/>
      <c r="E16" s="25"/>
      <c r="F16" s="25"/>
      <c r="G16" s="93"/>
      <c r="H16" s="93"/>
      <c r="I16" s="93"/>
      <c r="J16" s="93"/>
      <c r="K16" s="93"/>
      <c r="L16" s="93"/>
      <c r="M16" s="93"/>
      <c r="N16" s="93"/>
      <c r="O16" s="93"/>
      <c r="P16" s="93"/>
      <c r="Q16" s="93"/>
      <c r="R16" s="93"/>
      <c r="S16" s="93"/>
      <c r="T16" s="93"/>
      <c r="U16" s="93"/>
      <c r="V16" s="93"/>
      <c r="W16" s="93"/>
      <c r="X16" s="93"/>
      <c r="Y16" s="93"/>
      <c r="Z16" s="93"/>
      <c r="AA16" s="93"/>
      <c r="AB16" s="93"/>
    </row>
    <row r="17" spans="1:28" ht="21.75" customHeight="1">
      <c r="A17" s="83"/>
      <c r="B17" s="96" t="s">
        <v>787</v>
      </c>
      <c r="C17" s="97"/>
      <c r="D17" s="98" t="s">
        <v>788</v>
      </c>
      <c r="E17" s="205" t="s">
        <v>789</v>
      </c>
      <c r="F17" s="231"/>
      <c r="G17" s="93"/>
      <c r="H17" s="93"/>
      <c r="I17" s="93"/>
      <c r="J17" s="93"/>
      <c r="K17" s="93"/>
      <c r="L17" s="93"/>
      <c r="M17" s="93"/>
      <c r="N17" s="93"/>
      <c r="O17" s="93"/>
      <c r="P17" s="93"/>
      <c r="Q17" s="93"/>
      <c r="R17" s="93"/>
      <c r="S17" s="93"/>
      <c r="T17" s="93"/>
      <c r="U17" s="93"/>
      <c r="V17" s="93"/>
      <c r="W17" s="93"/>
      <c r="X17" s="93"/>
      <c r="Y17" s="93"/>
      <c r="Z17" s="93"/>
      <c r="AA17" s="93"/>
      <c r="AB17" s="93"/>
    </row>
    <row r="18" spans="1:28" ht="24" customHeight="1">
      <c r="A18" s="83"/>
      <c r="B18" s="185" t="s">
        <v>790</v>
      </c>
      <c r="C18" s="26" t="s">
        <v>791</v>
      </c>
      <c r="D18" s="99">
        <v>42</v>
      </c>
      <c r="E18" s="206" t="s">
        <v>792</v>
      </c>
      <c r="F18" s="231"/>
      <c r="G18" s="93"/>
      <c r="H18" s="93"/>
      <c r="I18" s="93"/>
      <c r="J18" s="93"/>
      <c r="K18" s="93"/>
      <c r="L18" s="93"/>
      <c r="M18" s="93"/>
      <c r="N18" s="93"/>
      <c r="O18" s="93"/>
      <c r="P18" s="93"/>
      <c r="Q18" s="93"/>
      <c r="R18" s="93"/>
      <c r="S18" s="93"/>
      <c r="T18" s="93"/>
      <c r="U18" s="93"/>
      <c r="V18" s="93"/>
      <c r="W18" s="93"/>
      <c r="X18" s="93"/>
      <c r="Y18" s="93"/>
      <c r="Z18" s="93"/>
      <c r="AA18" s="93"/>
      <c r="AB18" s="93"/>
    </row>
    <row r="19" spans="1:28" ht="13.5" customHeight="1">
      <c r="A19" s="83"/>
      <c r="B19" s="227"/>
      <c r="C19" s="100"/>
      <c r="D19" s="100"/>
      <c r="E19" s="100"/>
      <c r="F19" s="100"/>
      <c r="G19" s="93"/>
      <c r="H19" s="93"/>
      <c r="I19" s="93"/>
      <c r="J19" s="93"/>
      <c r="K19" s="93"/>
      <c r="L19" s="93"/>
      <c r="M19" s="93"/>
      <c r="N19" s="93"/>
      <c r="O19" s="93"/>
      <c r="P19" s="93"/>
      <c r="Q19" s="93"/>
      <c r="R19" s="93"/>
      <c r="S19" s="93"/>
      <c r="T19" s="93"/>
      <c r="U19" s="93"/>
      <c r="V19" s="93"/>
      <c r="W19" s="93"/>
      <c r="X19" s="93"/>
      <c r="Y19" s="93"/>
      <c r="Z19" s="93"/>
      <c r="AA19" s="93"/>
      <c r="AB19" s="93"/>
    </row>
    <row r="20" spans="1:28" ht="13.5" customHeight="1">
      <c r="A20" s="83"/>
      <c r="B20" s="227"/>
      <c r="C20" s="27" t="s">
        <v>793</v>
      </c>
      <c r="D20" s="100"/>
      <c r="E20" s="100"/>
      <c r="F20" s="100"/>
      <c r="G20" s="93"/>
      <c r="H20" s="93"/>
      <c r="I20" s="93"/>
      <c r="J20" s="93"/>
      <c r="K20" s="93"/>
      <c r="L20" s="93"/>
      <c r="M20" s="93"/>
      <c r="N20" s="93"/>
      <c r="O20" s="93"/>
      <c r="P20" s="93"/>
      <c r="Q20" s="93"/>
      <c r="R20" s="93"/>
      <c r="S20" s="93"/>
      <c r="T20" s="93"/>
      <c r="U20" s="93"/>
      <c r="V20" s="93"/>
      <c r="W20" s="93"/>
      <c r="X20" s="93"/>
      <c r="Y20" s="93"/>
      <c r="Z20" s="93"/>
      <c r="AA20" s="93"/>
      <c r="AB20" s="93"/>
    </row>
    <row r="21" spans="1:28" ht="24" customHeight="1">
      <c r="A21" s="101"/>
      <c r="B21" s="227"/>
      <c r="C21" s="102" t="s">
        <v>794</v>
      </c>
      <c r="D21" s="99">
        <v>33</v>
      </c>
      <c r="E21" s="207" t="s">
        <v>795</v>
      </c>
      <c r="F21" s="232"/>
      <c r="G21" s="93"/>
      <c r="H21" s="93"/>
      <c r="I21" s="93"/>
      <c r="J21" s="93"/>
      <c r="K21" s="93"/>
      <c r="L21" s="93"/>
      <c r="M21" s="93"/>
      <c r="N21" s="93"/>
      <c r="O21" s="93"/>
      <c r="P21" s="93"/>
      <c r="Q21" s="93"/>
      <c r="R21" s="93"/>
      <c r="S21" s="93"/>
      <c r="T21" s="93"/>
      <c r="U21" s="93"/>
      <c r="V21" s="93"/>
      <c r="W21" s="93"/>
      <c r="X21" s="93"/>
      <c r="Y21" s="93"/>
      <c r="Z21" s="93"/>
      <c r="AA21" s="93"/>
      <c r="AB21" s="93"/>
    </row>
    <row r="22" spans="1:28" ht="24" customHeight="1">
      <c r="A22" s="101"/>
      <c r="B22" s="227"/>
      <c r="C22" s="102" t="s">
        <v>796</v>
      </c>
      <c r="D22" s="99">
        <v>16</v>
      </c>
      <c r="E22" s="228"/>
      <c r="F22" s="233"/>
      <c r="G22" s="93"/>
      <c r="H22" s="93"/>
      <c r="I22" s="93"/>
      <c r="J22" s="93"/>
      <c r="K22" s="93"/>
      <c r="L22" s="93"/>
      <c r="M22" s="93"/>
      <c r="N22" s="93"/>
      <c r="O22" s="93"/>
      <c r="P22" s="93"/>
      <c r="Q22" s="93"/>
      <c r="R22" s="93"/>
      <c r="S22" s="93"/>
      <c r="T22" s="93"/>
      <c r="U22" s="93"/>
      <c r="V22" s="93"/>
      <c r="W22" s="93"/>
      <c r="X22" s="93"/>
      <c r="Y22" s="93"/>
      <c r="Z22" s="93"/>
      <c r="AA22" s="93"/>
      <c r="AB22" s="93"/>
    </row>
    <row r="23" spans="1:28" ht="24" customHeight="1">
      <c r="A23" s="101"/>
      <c r="B23" s="227"/>
      <c r="C23" s="102" t="s">
        <v>797</v>
      </c>
      <c r="D23" s="99">
        <v>18</v>
      </c>
      <c r="E23" s="228"/>
      <c r="F23" s="233"/>
      <c r="G23" s="93"/>
      <c r="H23" s="93"/>
      <c r="I23" s="93"/>
      <c r="J23" s="93"/>
      <c r="K23" s="93"/>
      <c r="L23" s="93"/>
      <c r="M23" s="93"/>
      <c r="N23" s="93"/>
      <c r="O23" s="93"/>
      <c r="P23" s="93"/>
      <c r="Q23" s="93"/>
      <c r="R23" s="93"/>
      <c r="S23" s="93"/>
      <c r="T23" s="93"/>
      <c r="U23" s="93"/>
      <c r="V23" s="93"/>
      <c r="W23" s="93"/>
      <c r="X23" s="93"/>
      <c r="Y23" s="93"/>
      <c r="Z23" s="93"/>
      <c r="AA23" s="93"/>
      <c r="AB23" s="93"/>
    </row>
    <row r="24" spans="1:28" ht="24" customHeight="1">
      <c r="A24" s="101"/>
      <c r="B24" s="227"/>
      <c r="C24" s="102" t="s">
        <v>798</v>
      </c>
      <c r="D24" s="99" t="s">
        <v>799</v>
      </c>
      <c r="E24" s="234"/>
      <c r="F24" s="235"/>
      <c r="G24" s="93"/>
      <c r="H24" s="93"/>
      <c r="I24" s="93"/>
      <c r="J24" s="93"/>
      <c r="K24" s="93"/>
      <c r="L24" s="93"/>
      <c r="M24" s="93"/>
      <c r="N24" s="93"/>
      <c r="O24" s="93"/>
      <c r="P24" s="93"/>
      <c r="Q24" s="93"/>
      <c r="R24" s="93"/>
      <c r="S24" s="93"/>
      <c r="T24" s="93"/>
      <c r="U24" s="93"/>
      <c r="V24" s="93"/>
      <c r="W24" s="93"/>
      <c r="X24" s="93"/>
      <c r="Y24" s="93"/>
      <c r="Z24" s="93"/>
      <c r="AA24" s="93"/>
      <c r="AB24" s="93"/>
    </row>
    <row r="25" spans="1:28" ht="14.25" customHeight="1">
      <c r="A25" s="83"/>
      <c r="B25" s="227"/>
      <c r="C25" s="93"/>
      <c r="D25" s="100"/>
      <c r="E25" s="100"/>
      <c r="F25" s="103"/>
      <c r="G25" s="93"/>
      <c r="H25" s="93"/>
      <c r="I25" s="93"/>
      <c r="J25" s="93"/>
      <c r="K25" s="93"/>
      <c r="L25" s="93"/>
      <c r="M25" s="93"/>
      <c r="N25" s="93"/>
      <c r="O25" s="93"/>
      <c r="P25" s="93"/>
      <c r="Q25" s="93"/>
      <c r="R25" s="93"/>
      <c r="S25" s="93"/>
      <c r="T25" s="93"/>
      <c r="U25" s="93"/>
      <c r="V25" s="93"/>
      <c r="W25" s="93"/>
      <c r="X25" s="93"/>
      <c r="Y25" s="93"/>
      <c r="Z25" s="93"/>
      <c r="AA25" s="93"/>
      <c r="AB25" s="93"/>
    </row>
    <row r="26" spans="1:28" ht="14.25" customHeight="1">
      <c r="A26" s="83"/>
      <c r="B26" s="227"/>
      <c r="C26" s="27" t="s">
        <v>800</v>
      </c>
      <c r="D26" s="100"/>
      <c r="E26" s="100"/>
      <c r="F26" s="103"/>
      <c r="G26" s="93"/>
      <c r="H26" s="93"/>
      <c r="I26" s="93"/>
      <c r="J26" s="93"/>
      <c r="K26" s="93"/>
      <c r="L26" s="93"/>
      <c r="M26" s="93"/>
      <c r="N26" s="93"/>
      <c r="O26" s="93"/>
      <c r="P26" s="93"/>
      <c r="Q26" s="93"/>
      <c r="R26" s="93"/>
      <c r="S26" s="93"/>
      <c r="T26" s="93"/>
      <c r="U26" s="93"/>
      <c r="V26" s="93"/>
      <c r="W26" s="93"/>
      <c r="X26" s="93"/>
      <c r="Y26" s="93"/>
      <c r="Z26" s="93"/>
      <c r="AA26" s="93"/>
      <c r="AB26" s="93"/>
    </row>
    <row r="27" spans="1:28" ht="22.5" customHeight="1">
      <c r="A27" s="101"/>
      <c r="B27" s="227"/>
      <c r="C27" s="102" t="s">
        <v>801</v>
      </c>
      <c r="D27" s="104">
        <v>14</v>
      </c>
      <c r="E27" s="208" t="s">
        <v>802</v>
      </c>
      <c r="F27" s="232"/>
      <c r="G27" s="93"/>
      <c r="H27" s="93"/>
      <c r="I27" s="93"/>
      <c r="J27" s="93"/>
      <c r="K27" s="93"/>
      <c r="L27" s="93"/>
      <c r="M27" s="93"/>
      <c r="N27" s="93"/>
      <c r="O27" s="93"/>
      <c r="P27" s="93"/>
      <c r="Q27" s="93"/>
      <c r="R27" s="93"/>
      <c r="S27" s="93"/>
      <c r="T27" s="93"/>
      <c r="U27" s="93"/>
      <c r="V27" s="93"/>
      <c r="W27" s="93"/>
      <c r="X27" s="93"/>
      <c r="Y27" s="93"/>
      <c r="Z27" s="93"/>
      <c r="AA27" s="93"/>
      <c r="AB27" s="93"/>
    </row>
    <row r="28" spans="1:28" ht="22.5" customHeight="1">
      <c r="A28" s="101"/>
      <c r="B28" s="227"/>
      <c r="C28" s="102" t="s">
        <v>803</v>
      </c>
      <c r="D28" s="104">
        <v>17</v>
      </c>
      <c r="E28" s="236"/>
      <c r="F28" s="233"/>
      <c r="G28" s="93"/>
      <c r="H28" s="93"/>
      <c r="I28" s="93"/>
      <c r="J28" s="93"/>
      <c r="K28" s="93"/>
      <c r="L28" s="93"/>
      <c r="M28" s="93"/>
      <c r="N28" s="93"/>
      <c r="O28" s="93"/>
      <c r="P28" s="93"/>
      <c r="Q28" s="93"/>
      <c r="R28" s="93"/>
      <c r="S28" s="93"/>
      <c r="T28" s="93"/>
      <c r="U28" s="93"/>
      <c r="V28" s="93"/>
      <c r="W28" s="93"/>
      <c r="X28" s="93"/>
      <c r="Y28" s="93"/>
      <c r="Z28" s="93"/>
      <c r="AA28" s="93"/>
      <c r="AB28" s="93"/>
    </row>
    <row r="29" spans="1:28" ht="22.5" customHeight="1">
      <c r="A29" s="101"/>
      <c r="B29" s="227"/>
      <c r="C29" s="102" t="s">
        <v>804</v>
      </c>
      <c r="D29" s="104">
        <v>12</v>
      </c>
      <c r="E29" s="236"/>
      <c r="F29" s="233"/>
      <c r="G29" s="93"/>
      <c r="H29" s="93"/>
      <c r="I29" s="93"/>
      <c r="J29" s="93"/>
      <c r="K29" s="93"/>
      <c r="L29" s="93"/>
      <c r="M29" s="93"/>
      <c r="N29" s="93"/>
      <c r="O29" s="93"/>
      <c r="P29" s="93"/>
      <c r="Q29" s="93"/>
      <c r="R29" s="93"/>
      <c r="S29" s="93"/>
      <c r="T29" s="93"/>
      <c r="U29" s="93"/>
      <c r="V29" s="93"/>
      <c r="W29" s="93"/>
      <c r="X29" s="93"/>
      <c r="Y29" s="93"/>
      <c r="Z29" s="93"/>
      <c r="AA29" s="93"/>
      <c r="AB29" s="93"/>
    </row>
    <row r="30" spans="1:28" ht="22.5" customHeight="1">
      <c r="A30" s="101"/>
      <c r="B30" s="227"/>
      <c r="C30" s="102" t="s">
        <v>805</v>
      </c>
      <c r="D30" s="104">
        <v>0</v>
      </c>
      <c r="E30" s="237"/>
      <c r="F30" s="235"/>
      <c r="G30" s="93"/>
      <c r="H30" s="93"/>
      <c r="I30" s="93"/>
      <c r="J30" s="93"/>
      <c r="K30" s="93"/>
      <c r="L30" s="93"/>
      <c r="M30" s="93"/>
      <c r="N30" s="93"/>
      <c r="O30" s="93"/>
      <c r="P30" s="93"/>
      <c r="Q30" s="93"/>
      <c r="R30" s="93"/>
      <c r="S30" s="93"/>
      <c r="T30" s="93"/>
      <c r="U30" s="93"/>
      <c r="V30" s="93"/>
      <c r="W30" s="93"/>
      <c r="X30" s="93"/>
      <c r="Y30" s="93"/>
      <c r="Z30" s="93"/>
      <c r="AA30" s="93"/>
      <c r="AB30" s="93"/>
    </row>
    <row r="31" spans="1:28" ht="13.5" customHeight="1">
      <c r="A31" s="83"/>
      <c r="B31" s="227"/>
      <c r="C31" s="101"/>
      <c r="D31" s="93"/>
      <c r="E31" s="93"/>
      <c r="F31" s="93"/>
      <c r="G31" s="93"/>
      <c r="H31" s="93"/>
      <c r="I31" s="93"/>
      <c r="J31" s="93"/>
      <c r="K31" s="93"/>
      <c r="L31" s="93"/>
      <c r="M31" s="93"/>
      <c r="N31" s="93"/>
      <c r="O31" s="93"/>
      <c r="P31" s="93"/>
      <c r="Q31" s="93"/>
      <c r="R31" s="93"/>
      <c r="S31" s="93"/>
      <c r="T31" s="93"/>
      <c r="U31" s="93"/>
      <c r="V31" s="93"/>
      <c r="W31" s="93"/>
      <c r="X31" s="93"/>
      <c r="Y31" s="93"/>
      <c r="Z31" s="93"/>
      <c r="AA31" s="93"/>
      <c r="AB31" s="93"/>
    </row>
    <row r="32" spans="1:28" ht="13.5" customHeight="1">
      <c r="A32" s="83"/>
      <c r="B32" s="227"/>
      <c r="C32" s="27" t="s">
        <v>806</v>
      </c>
      <c r="D32" s="93"/>
      <c r="E32" s="93"/>
      <c r="F32" s="93"/>
      <c r="G32" s="93"/>
      <c r="H32" s="93"/>
      <c r="I32" s="93"/>
      <c r="J32" s="93"/>
      <c r="K32" s="93"/>
      <c r="L32" s="93"/>
      <c r="M32" s="93"/>
      <c r="N32" s="93"/>
      <c r="O32" s="93"/>
      <c r="P32" s="93"/>
      <c r="Q32" s="93"/>
      <c r="R32" s="93"/>
      <c r="S32" s="93"/>
      <c r="T32" s="93"/>
      <c r="U32" s="93"/>
      <c r="V32" s="93"/>
      <c r="W32" s="93"/>
      <c r="X32" s="93"/>
      <c r="Y32" s="93"/>
      <c r="Z32" s="93"/>
      <c r="AA32" s="93"/>
      <c r="AB32" s="93"/>
    </row>
    <row r="33" spans="1:28" ht="21" customHeight="1">
      <c r="A33" s="83"/>
      <c r="B33" s="227"/>
      <c r="C33" s="101" t="s">
        <v>807</v>
      </c>
      <c r="D33" s="104">
        <v>26</v>
      </c>
      <c r="E33" s="209" t="s">
        <v>808</v>
      </c>
      <c r="F33" s="232"/>
      <c r="G33" s="93"/>
      <c r="H33" s="93"/>
      <c r="I33" s="93"/>
      <c r="J33" s="93"/>
      <c r="K33" s="93"/>
      <c r="L33" s="93"/>
      <c r="M33" s="93"/>
      <c r="N33" s="93"/>
      <c r="O33" s="93"/>
      <c r="P33" s="93"/>
      <c r="Q33" s="93"/>
      <c r="R33" s="93"/>
      <c r="S33" s="93"/>
      <c r="T33" s="93"/>
      <c r="U33" s="93"/>
      <c r="V33" s="93"/>
      <c r="W33" s="93"/>
      <c r="X33" s="93"/>
      <c r="Y33" s="93"/>
      <c r="Z33" s="93"/>
      <c r="AA33" s="93"/>
      <c r="AB33" s="93"/>
    </row>
    <row r="34" spans="1:28" ht="21" customHeight="1">
      <c r="A34" s="83"/>
      <c r="B34" s="227"/>
      <c r="C34" s="101" t="s">
        <v>809</v>
      </c>
      <c r="D34" s="104">
        <v>16</v>
      </c>
      <c r="E34" s="237"/>
      <c r="F34" s="235"/>
      <c r="G34" s="93"/>
      <c r="H34" s="93"/>
      <c r="I34" s="93"/>
      <c r="J34" s="93"/>
      <c r="K34" s="93"/>
      <c r="L34" s="93"/>
      <c r="M34" s="93"/>
      <c r="N34" s="93"/>
      <c r="O34" s="93"/>
      <c r="P34" s="93"/>
      <c r="Q34" s="93"/>
      <c r="R34" s="93"/>
      <c r="S34" s="93"/>
      <c r="T34" s="93"/>
      <c r="U34" s="93"/>
      <c r="V34" s="93"/>
      <c r="W34" s="93"/>
      <c r="X34" s="93"/>
      <c r="Y34" s="93"/>
      <c r="Z34" s="93"/>
      <c r="AA34" s="93"/>
      <c r="AB34" s="93"/>
    </row>
    <row r="35" spans="1:28" ht="13.5" customHeight="1">
      <c r="A35" s="83"/>
      <c r="B35" s="227"/>
      <c r="C35" s="28"/>
      <c r="D35" s="29"/>
      <c r="E35" s="105"/>
      <c r="F35" s="105"/>
      <c r="G35" s="93"/>
      <c r="H35" s="93"/>
      <c r="I35" s="93"/>
      <c r="J35" s="93"/>
      <c r="K35" s="93"/>
      <c r="L35" s="93"/>
      <c r="M35" s="93"/>
      <c r="N35" s="93"/>
      <c r="O35" s="93"/>
      <c r="P35" s="93"/>
      <c r="Q35" s="93"/>
      <c r="R35" s="93"/>
      <c r="S35" s="93"/>
      <c r="T35" s="93"/>
      <c r="U35" s="93"/>
      <c r="V35" s="93"/>
      <c r="W35" s="93"/>
      <c r="X35" s="93"/>
      <c r="Y35" s="93"/>
      <c r="Z35" s="93"/>
      <c r="AA35" s="93"/>
      <c r="AB35" s="93"/>
    </row>
    <row r="36" spans="1:28" ht="13.5" customHeight="1">
      <c r="A36" s="83"/>
      <c r="B36" s="227"/>
      <c r="C36" s="101"/>
      <c r="D36" s="101"/>
      <c r="E36" s="105"/>
      <c r="F36" s="83"/>
      <c r="G36" s="93"/>
      <c r="H36" s="93"/>
      <c r="I36" s="93"/>
      <c r="J36" s="93"/>
      <c r="K36" s="93"/>
      <c r="L36" s="93"/>
      <c r="M36" s="93"/>
      <c r="N36" s="93"/>
      <c r="O36" s="93"/>
      <c r="P36" s="93"/>
      <c r="Q36" s="93"/>
      <c r="R36" s="93"/>
      <c r="S36" s="93"/>
      <c r="T36" s="93"/>
      <c r="U36" s="93"/>
      <c r="V36" s="93"/>
      <c r="W36" s="93"/>
      <c r="X36" s="93"/>
      <c r="Y36" s="93"/>
      <c r="Z36" s="93"/>
      <c r="AA36" s="93"/>
      <c r="AB36" s="93"/>
    </row>
    <row r="37" spans="1:28" ht="18.75" customHeight="1">
      <c r="A37" s="83"/>
      <c r="B37" s="227"/>
      <c r="C37" s="27" t="s">
        <v>810</v>
      </c>
      <c r="D37" s="106"/>
      <c r="E37" s="198" t="s">
        <v>789</v>
      </c>
      <c r="F37" s="232"/>
      <c r="G37" s="93"/>
      <c r="H37" s="93"/>
      <c r="I37" s="93"/>
      <c r="J37" s="93"/>
      <c r="K37" s="93"/>
      <c r="L37" s="93"/>
      <c r="M37" s="93"/>
      <c r="N37" s="93"/>
      <c r="O37" s="93"/>
      <c r="P37" s="93"/>
      <c r="Q37" s="93"/>
      <c r="R37" s="93"/>
      <c r="S37" s="93"/>
      <c r="T37" s="93"/>
      <c r="U37" s="93"/>
      <c r="V37" s="93"/>
      <c r="W37" s="93"/>
      <c r="X37" s="93"/>
      <c r="Y37" s="93"/>
      <c r="Z37" s="93"/>
      <c r="AA37" s="93"/>
      <c r="AB37" s="93"/>
    </row>
    <row r="38" spans="1:28" ht="18.75" customHeight="1">
      <c r="A38" s="83"/>
      <c r="B38" s="227"/>
      <c r="C38" s="102" t="s">
        <v>811</v>
      </c>
      <c r="D38" s="104">
        <v>18</v>
      </c>
      <c r="E38" s="199" t="s">
        <v>812</v>
      </c>
      <c r="F38" s="238"/>
      <c r="G38" s="93"/>
      <c r="H38" s="93"/>
      <c r="I38" s="93"/>
      <c r="J38" s="93"/>
      <c r="K38" s="93"/>
      <c r="L38" s="93"/>
      <c r="M38" s="93"/>
      <c r="N38" s="93"/>
      <c r="O38" s="93"/>
      <c r="P38" s="93"/>
      <c r="Q38" s="93"/>
      <c r="R38" s="93"/>
      <c r="S38" s="93"/>
      <c r="T38" s="93"/>
      <c r="U38" s="93"/>
      <c r="V38" s="93"/>
      <c r="W38" s="93"/>
      <c r="X38" s="93"/>
      <c r="Y38" s="93"/>
      <c r="Z38" s="93"/>
      <c r="AA38" s="93"/>
      <c r="AB38" s="93"/>
    </row>
    <row r="39" spans="1:28" ht="18.75" customHeight="1">
      <c r="A39" s="83"/>
      <c r="B39" s="227"/>
      <c r="C39" s="102" t="s">
        <v>813</v>
      </c>
      <c r="D39" s="104">
        <v>24</v>
      </c>
      <c r="E39" s="228"/>
      <c r="F39" s="228"/>
      <c r="G39" s="93"/>
      <c r="H39" s="93"/>
      <c r="I39" s="93"/>
      <c r="J39" s="93"/>
      <c r="K39" s="93"/>
      <c r="L39" s="93"/>
      <c r="M39" s="93"/>
      <c r="N39" s="93"/>
      <c r="O39" s="93"/>
      <c r="P39" s="93"/>
      <c r="Q39" s="93"/>
      <c r="R39" s="93"/>
      <c r="S39" s="93"/>
      <c r="T39" s="93"/>
      <c r="U39" s="93"/>
      <c r="V39" s="93"/>
      <c r="W39" s="93"/>
      <c r="X39" s="93"/>
      <c r="Y39" s="93"/>
      <c r="Z39" s="93"/>
      <c r="AA39" s="93"/>
      <c r="AB39" s="93"/>
    </row>
    <row r="40" spans="1:28" ht="18.75" customHeight="1">
      <c r="A40" s="83"/>
      <c r="B40" s="107"/>
      <c r="C40" s="102" t="s">
        <v>814</v>
      </c>
      <c r="D40" s="108">
        <v>0</v>
      </c>
      <c r="E40" s="228"/>
      <c r="F40" s="228"/>
      <c r="G40" s="93"/>
      <c r="H40" s="93"/>
      <c r="I40" s="93"/>
      <c r="J40" s="93"/>
      <c r="K40" s="93"/>
      <c r="L40" s="93"/>
      <c r="M40" s="93"/>
      <c r="N40" s="93"/>
      <c r="O40" s="93"/>
      <c r="P40" s="93"/>
      <c r="Q40" s="93"/>
      <c r="R40" s="93"/>
      <c r="S40" s="93"/>
      <c r="T40" s="93"/>
      <c r="U40" s="93"/>
      <c r="V40" s="93"/>
      <c r="W40" s="93"/>
      <c r="X40" s="93"/>
      <c r="Y40" s="93"/>
      <c r="Z40" s="93"/>
      <c r="AA40" s="93"/>
      <c r="AB40" s="93"/>
    </row>
    <row r="41" spans="1:28" ht="13.5" customHeight="1">
      <c r="A41" s="109"/>
      <c r="B41" s="93"/>
      <c r="C41" s="93"/>
      <c r="D41" s="93"/>
      <c r="E41" s="110"/>
      <c r="F41" s="110"/>
      <c r="G41" s="93"/>
      <c r="H41" s="93"/>
      <c r="I41" s="93"/>
      <c r="J41" s="93"/>
      <c r="K41" s="93"/>
      <c r="L41" s="93"/>
      <c r="M41" s="93"/>
      <c r="N41" s="93"/>
      <c r="O41" s="93"/>
      <c r="P41" s="93"/>
      <c r="Q41" s="93"/>
      <c r="R41" s="93"/>
      <c r="S41" s="93"/>
      <c r="T41" s="93"/>
      <c r="U41" s="93"/>
      <c r="V41" s="93"/>
      <c r="W41" s="93"/>
      <c r="X41" s="93"/>
      <c r="Y41" s="93"/>
      <c r="Z41" s="93"/>
      <c r="AA41" s="93"/>
      <c r="AB41" s="93"/>
    </row>
    <row r="42" spans="1:28" ht="13.5" customHeight="1">
      <c r="A42" s="109"/>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row>
    <row r="43" spans="1:28" ht="14.25" customHeight="1">
      <c r="A43" s="83"/>
      <c r="B43" s="186" t="s">
        <v>815</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row>
    <row r="44" spans="1:28" ht="34.5" customHeight="1">
      <c r="A44" s="83"/>
      <c r="B44" s="227"/>
      <c r="C44" s="111"/>
      <c r="D44" s="30" t="s">
        <v>816</v>
      </c>
      <c r="E44" s="31" t="s">
        <v>817</v>
      </c>
      <c r="F44" s="31" t="s">
        <v>818</v>
      </c>
      <c r="G44" s="200" t="s">
        <v>819</v>
      </c>
      <c r="H44" s="239"/>
      <c r="I44" s="93"/>
      <c r="J44" s="93"/>
      <c r="K44" s="93"/>
      <c r="L44" s="93"/>
      <c r="M44" s="93"/>
      <c r="N44" s="93"/>
      <c r="O44" s="93"/>
      <c r="P44" s="93"/>
      <c r="Q44" s="93"/>
      <c r="R44" s="93"/>
      <c r="S44" s="93"/>
      <c r="T44" s="93"/>
      <c r="U44" s="93"/>
      <c r="V44" s="93"/>
      <c r="W44" s="93"/>
      <c r="X44" s="93"/>
      <c r="Y44" s="93"/>
      <c r="Z44" s="93"/>
      <c r="AA44" s="93"/>
      <c r="AB44" s="93"/>
    </row>
    <row r="45" spans="1:28" ht="23.25" customHeight="1">
      <c r="A45" s="83"/>
      <c r="B45" s="227"/>
      <c r="C45" s="101" t="s">
        <v>820</v>
      </c>
      <c r="D45" s="104">
        <v>64.34</v>
      </c>
      <c r="E45" s="112">
        <f t="shared" ref="E45:E49" si="0">D45*8</f>
        <v>514.72</v>
      </c>
      <c r="F45" s="112">
        <f t="shared" ref="F45:F49" si="1">E45*20.5</f>
        <v>10551.76</v>
      </c>
      <c r="G45" s="201" t="s">
        <v>821</v>
      </c>
      <c r="H45" s="232"/>
      <c r="I45" s="93"/>
      <c r="J45" s="93"/>
      <c r="K45" s="93"/>
      <c r="L45" s="93"/>
      <c r="M45" s="93"/>
      <c r="N45" s="93"/>
      <c r="O45" s="93"/>
      <c r="P45" s="93"/>
      <c r="Q45" s="93"/>
      <c r="R45" s="93"/>
      <c r="S45" s="93"/>
      <c r="T45" s="93"/>
      <c r="U45" s="93"/>
      <c r="V45" s="93"/>
      <c r="W45" s="93"/>
      <c r="X45" s="93"/>
      <c r="Y45" s="93"/>
      <c r="Z45" s="93"/>
      <c r="AA45" s="93"/>
      <c r="AB45" s="93"/>
    </row>
    <row r="46" spans="1:28" ht="23.25" customHeight="1">
      <c r="A46" s="83"/>
      <c r="B46" s="227"/>
      <c r="C46" s="102" t="s">
        <v>822</v>
      </c>
      <c r="D46" s="104">
        <v>79.05</v>
      </c>
      <c r="E46" s="112">
        <f t="shared" si="0"/>
        <v>632.4</v>
      </c>
      <c r="F46" s="112">
        <f t="shared" si="1"/>
        <v>12964.199999999999</v>
      </c>
      <c r="G46" s="227"/>
      <c r="H46" s="233"/>
      <c r="I46" s="83"/>
      <c r="J46" s="83"/>
      <c r="K46" s="83"/>
      <c r="L46" s="83"/>
      <c r="M46" s="83"/>
      <c r="N46" s="83"/>
      <c r="O46" s="83"/>
      <c r="P46" s="83"/>
      <c r="Q46" s="83"/>
      <c r="R46" s="83"/>
      <c r="S46" s="83"/>
      <c r="T46" s="83"/>
      <c r="U46" s="83"/>
      <c r="V46" s="83"/>
      <c r="W46" s="83"/>
      <c r="X46" s="83"/>
      <c r="Y46" s="83"/>
      <c r="Z46" s="83"/>
      <c r="AA46" s="83"/>
      <c r="AB46" s="83"/>
    </row>
    <row r="47" spans="1:28" ht="23.25" customHeight="1">
      <c r="A47" s="83"/>
      <c r="B47" s="227"/>
      <c r="C47" s="102" t="s">
        <v>823</v>
      </c>
      <c r="D47" s="104">
        <v>64.180000000000007</v>
      </c>
      <c r="E47" s="112">
        <f t="shared" si="0"/>
        <v>513.44000000000005</v>
      </c>
      <c r="F47" s="112">
        <f t="shared" si="1"/>
        <v>10525.52</v>
      </c>
      <c r="G47" s="227"/>
      <c r="H47" s="233"/>
      <c r="I47" s="83"/>
      <c r="J47" s="83"/>
      <c r="K47" s="83"/>
      <c r="L47" s="83"/>
      <c r="M47" s="83"/>
      <c r="N47" s="83"/>
      <c r="O47" s="83"/>
      <c r="P47" s="83"/>
      <c r="Q47" s="83"/>
      <c r="R47" s="83"/>
      <c r="S47" s="83"/>
      <c r="T47" s="83"/>
      <c r="U47" s="83"/>
      <c r="V47" s="83"/>
      <c r="W47" s="83"/>
      <c r="X47" s="83"/>
      <c r="Y47" s="83"/>
      <c r="Z47" s="83"/>
      <c r="AA47" s="83"/>
      <c r="AB47" s="83"/>
    </row>
    <row r="48" spans="1:28" ht="23.25" customHeight="1">
      <c r="A48" s="83"/>
      <c r="B48" s="227"/>
      <c r="C48" s="102" t="s">
        <v>824</v>
      </c>
      <c r="D48" s="104">
        <v>48.63</v>
      </c>
      <c r="E48" s="112">
        <f t="shared" si="0"/>
        <v>389.04</v>
      </c>
      <c r="F48" s="112">
        <f t="shared" si="1"/>
        <v>7975.3200000000006</v>
      </c>
      <c r="G48" s="227"/>
      <c r="H48" s="233"/>
      <c r="I48" s="83"/>
      <c r="J48" s="83"/>
      <c r="K48" s="83"/>
      <c r="L48" s="83"/>
      <c r="M48" s="83"/>
      <c r="N48" s="83"/>
      <c r="O48" s="83"/>
      <c r="P48" s="83"/>
      <c r="Q48" s="83"/>
      <c r="R48" s="83"/>
      <c r="S48" s="83"/>
      <c r="T48" s="83"/>
      <c r="U48" s="83"/>
      <c r="V48" s="83"/>
      <c r="W48" s="83"/>
      <c r="X48" s="83"/>
      <c r="Y48" s="83"/>
      <c r="Z48" s="83"/>
      <c r="AA48" s="83"/>
      <c r="AB48" s="83"/>
    </row>
    <row r="49" spans="1:28" ht="23.25" customHeight="1">
      <c r="A49" s="83"/>
      <c r="B49" s="227"/>
      <c r="C49" s="102" t="s">
        <v>825</v>
      </c>
      <c r="D49" s="104">
        <v>0</v>
      </c>
      <c r="E49" s="112">
        <f t="shared" si="0"/>
        <v>0</v>
      </c>
      <c r="F49" s="112">
        <f t="shared" si="1"/>
        <v>0</v>
      </c>
      <c r="G49" s="227"/>
      <c r="H49" s="233"/>
      <c r="I49" s="83"/>
      <c r="J49" s="83"/>
      <c r="K49" s="83"/>
      <c r="L49" s="83"/>
      <c r="M49" s="83"/>
      <c r="N49" s="83"/>
      <c r="O49" s="83"/>
      <c r="P49" s="83"/>
      <c r="Q49" s="83"/>
      <c r="R49" s="83"/>
      <c r="S49" s="83"/>
      <c r="T49" s="83"/>
      <c r="U49" s="83"/>
      <c r="V49" s="83"/>
      <c r="W49" s="83"/>
      <c r="X49" s="83"/>
      <c r="Y49" s="83"/>
      <c r="Z49" s="83"/>
      <c r="AA49" s="83"/>
      <c r="AB49" s="83"/>
    </row>
    <row r="50" spans="1:28" ht="14.25" customHeight="1">
      <c r="A50" s="83"/>
      <c r="B50" s="227"/>
      <c r="C50" s="102"/>
      <c r="D50" s="102"/>
      <c r="E50" s="102"/>
      <c r="F50" s="102"/>
      <c r="G50" s="227"/>
      <c r="H50" s="233"/>
      <c r="I50" s="83"/>
      <c r="J50" s="83"/>
      <c r="K50" s="83"/>
      <c r="L50" s="83"/>
      <c r="M50" s="83"/>
      <c r="N50" s="83"/>
      <c r="O50" s="83"/>
      <c r="P50" s="83"/>
      <c r="Q50" s="83"/>
      <c r="R50" s="83"/>
      <c r="S50" s="83"/>
      <c r="T50" s="83"/>
      <c r="U50" s="83"/>
      <c r="V50" s="83"/>
      <c r="W50" s="83"/>
      <c r="X50" s="83"/>
      <c r="Y50" s="83"/>
      <c r="Z50" s="83"/>
      <c r="AA50" s="83"/>
      <c r="AB50" s="83"/>
    </row>
    <row r="51" spans="1:28" ht="14.25" customHeight="1">
      <c r="A51" s="83"/>
      <c r="B51" s="227"/>
      <c r="C51" s="102" t="s">
        <v>826</v>
      </c>
      <c r="D51" s="102"/>
      <c r="E51" s="102"/>
      <c r="F51" s="102"/>
      <c r="G51" s="227"/>
      <c r="H51" s="233"/>
      <c r="I51" s="83"/>
      <c r="J51" s="83"/>
      <c r="K51" s="83"/>
      <c r="L51" s="83"/>
      <c r="M51" s="83"/>
      <c r="N51" s="83"/>
      <c r="O51" s="83"/>
      <c r="P51" s="83"/>
      <c r="Q51" s="83"/>
      <c r="R51" s="83"/>
      <c r="S51" s="83"/>
      <c r="T51" s="83"/>
      <c r="U51" s="83"/>
      <c r="V51" s="83"/>
      <c r="W51" s="83"/>
      <c r="X51" s="83"/>
      <c r="Y51" s="83"/>
      <c r="Z51" s="83"/>
      <c r="AA51" s="83"/>
      <c r="AB51" s="83"/>
    </row>
    <row r="52" spans="1:28" ht="19.5" customHeight="1">
      <c r="A52" s="83"/>
      <c r="B52" s="227"/>
      <c r="C52" s="102" t="s">
        <v>827</v>
      </c>
      <c r="D52" s="99">
        <v>213.4</v>
      </c>
      <c r="E52" s="112">
        <f t="shared" ref="E52:E53" si="2">D52*8</f>
        <v>1707.2</v>
      </c>
      <c r="F52" s="112">
        <f t="shared" ref="F52:F53" si="3">E52*20.5</f>
        <v>34997.599999999999</v>
      </c>
      <c r="G52" s="227"/>
      <c r="H52" s="233"/>
      <c r="I52" s="83"/>
      <c r="J52" s="83"/>
      <c r="K52" s="83"/>
      <c r="L52" s="83"/>
      <c r="M52" s="83"/>
      <c r="N52" s="83"/>
      <c r="O52" s="83"/>
      <c r="P52" s="83"/>
      <c r="Q52" s="83"/>
      <c r="R52" s="83"/>
      <c r="S52" s="83"/>
      <c r="T52" s="83"/>
      <c r="U52" s="83"/>
      <c r="V52" s="83"/>
      <c r="W52" s="83"/>
      <c r="X52" s="83"/>
      <c r="Y52" s="83"/>
      <c r="Z52" s="83"/>
      <c r="AA52" s="83"/>
      <c r="AB52" s="83"/>
    </row>
    <row r="53" spans="1:28" ht="19.5" customHeight="1">
      <c r="A53" s="83"/>
      <c r="B53" s="227"/>
      <c r="C53" s="102" t="s">
        <v>828</v>
      </c>
      <c r="D53" s="99">
        <v>17.07</v>
      </c>
      <c r="E53" s="112">
        <f t="shared" si="2"/>
        <v>136.56</v>
      </c>
      <c r="F53" s="112">
        <f t="shared" si="3"/>
        <v>2799.48</v>
      </c>
      <c r="G53" s="234"/>
      <c r="H53" s="235"/>
      <c r="I53" s="83"/>
      <c r="J53" s="83"/>
      <c r="K53" s="83"/>
      <c r="L53" s="83"/>
      <c r="M53" s="83"/>
      <c r="N53" s="83"/>
      <c r="O53" s="83"/>
      <c r="P53" s="83"/>
      <c r="Q53" s="83"/>
      <c r="R53" s="83"/>
      <c r="S53" s="83"/>
      <c r="T53" s="83"/>
      <c r="U53" s="83"/>
      <c r="V53" s="83"/>
      <c r="W53" s="83"/>
      <c r="X53" s="83"/>
      <c r="Y53" s="83"/>
      <c r="Z53" s="83"/>
      <c r="AA53" s="83"/>
      <c r="AB53" s="83"/>
    </row>
    <row r="54" spans="1:28" ht="14.25" customHeight="1">
      <c r="A54" s="83"/>
      <c r="B54" s="227"/>
      <c r="C54" s="101"/>
      <c r="D54" s="83"/>
      <c r="E54" s="83"/>
      <c r="F54" s="83"/>
      <c r="G54" s="83"/>
      <c r="H54" s="83"/>
      <c r="I54" s="83"/>
      <c r="J54" s="83"/>
      <c r="K54" s="83"/>
      <c r="L54" s="83"/>
      <c r="M54" s="83"/>
      <c r="N54" s="83"/>
      <c r="O54" s="83"/>
      <c r="P54" s="83"/>
      <c r="Q54" s="83"/>
      <c r="R54" s="83"/>
      <c r="S54" s="83"/>
      <c r="T54" s="83"/>
      <c r="U54" s="83"/>
      <c r="V54" s="83"/>
      <c r="W54" s="83"/>
      <c r="X54" s="83"/>
      <c r="Y54" s="83"/>
      <c r="Z54" s="83"/>
      <c r="AA54" s="83"/>
      <c r="AB54" s="83"/>
    </row>
    <row r="55" spans="1:28" ht="13.5" customHeight="1">
      <c r="A55" s="83"/>
      <c r="B55" s="227"/>
      <c r="C55" s="101"/>
      <c r="D55" s="98" t="s">
        <v>829</v>
      </c>
      <c r="E55" s="83"/>
      <c r="F55" s="83"/>
      <c r="G55" s="83"/>
      <c r="H55" s="83"/>
      <c r="I55" s="83"/>
      <c r="J55" s="83"/>
      <c r="K55" s="83"/>
      <c r="L55" s="83"/>
      <c r="M55" s="83"/>
      <c r="N55" s="83"/>
      <c r="O55" s="83"/>
      <c r="P55" s="83"/>
      <c r="Q55" s="83"/>
      <c r="R55" s="83"/>
      <c r="S55" s="83"/>
      <c r="T55" s="83"/>
      <c r="U55" s="83"/>
      <c r="V55" s="83"/>
      <c r="W55" s="83"/>
      <c r="X55" s="83"/>
      <c r="Y55" s="83"/>
      <c r="Z55" s="83"/>
      <c r="AA55" s="83"/>
      <c r="AB55" s="83"/>
    </row>
    <row r="56" spans="1:28" ht="27" customHeight="1">
      <c r="A56" s="83"/>
      <c r="B56" s="227"/>
      <c r="C56" s="102" t="s">
        <v>830</v>
      </c>
      <c r="D56" s="99">
        <v>97.61</v>
      </c>
      <c r="E56" s="109" t="s">
        <v>831</v>
      </c>
      <c r="F56" s="83"/>
      <c r="G56" s="83"/>
      <c r="H56" s="83"/>
      <c r="I56" s="83"/>
      <c r="J56" s="83"/>
      <c r="K56" s="83"/>
      <c r="L56" s="83"/>
      <c r="M56" s="83"/>
      <c r="N56" s="83"/>
      <c r="O56" s="83"/>
      <c r="P56" s="83"/>
      <c r="Q56" s="83"/>
      <c r="R56" s="83"/>
      <c r="S56" s="83"/>
      <c r="T56" s="83"/>
      <c r="U56" s="83"/>
      <c r="V56" s="83"/>
      <c r="W56" s="83"/>
      <c r="X56" s="83"/>
      <c r="Y56" s="83"/>
      <c r="Z56" s="83"/>
      <c r="AA56" s="83"/>
      <c r="AB56" s="83"/>
    </row>
    <row r="57" spans="1:28" ht="27" customHeight="1">
      <c r="A57" s="83"/>
      <c r="B57" s="227"/>
      <c r="C57" s="102" t="s">
        <v>832</v>
      </c>
      <c r="D57" s="99">
        <v>59.52</v>
      </c>
      <c r="E57" s="109" t="s">
        <v>833</v>
      </c>
      <c r="F57" s="83"/>
      <c r="G57" s="83"/>
      <c r="H57" s="83"/>
      <c r="I57" s="83"/>
      <c r="J57" s="83"/>
      <c r="K57" s="83"/>
      <c r="L57" s="83"/>
      <c r="M57" s="83"/>
      <c r="N57" s="83"/>
      <c r="O57" s="83"/>
      <c r="P57" s="83"/>
      <c r="Q57" s="83"/>
      <c r="R57" s="83"/>
      <c r="S57" s="83"/>
      <c r="T57" s="83"/>
      <c r="U57" s="83"/>
      <c r="V57" s="83"/>
      <c r="W57" s="83"/>
      <c r="X57" s="83"/>
      <c r="Y57" s="83"/>
      <c r="Z57" s="83"/>
      <c r="AA57" s="83"/>
      <c r="AB57" s="83"/>
    </row>
    <row r="58" spans="1:28" ht="27" customHeight="1">
      <c r="A58" s="83"/>
      <c r="B58" s="227"/>
      <c r="C58" s="102" t="s">
        <v>834</v>
      </c>
      <c r="D58" s="99">
        <v>92.85</v>
      </c>
      <c r="E58" s="109" t="s">
        <v>835</v>
      </c>
      <c r="F58" s="83"/>
      <c r="G58" s="83"/>
      <c r="H58" s="83"/>
      <c r="I58" s="83"/>
      <c r="J58" s="83"/>
      <c r="K58" s="83"/>
      <c r="L58" s="83"/>
      <c r="M58" s="83"/>
      <c r="N58" s="83"/>
      <c r="O58" s="83"/>
      <c r="P58" s="83"/>
      <c r="Q58" s="83"/>
      <c r="R58" s="83"/>
      <c r="S58" s="83"/>
      <c r="T58" s="83"/>
      <c r="U58" s="83"/>
      <c r="V58" s="83"/>
      <c r="W58" s="83"/>
      <c r="X58" s="83"/>
      <c r="Y58" s="83"/>
      <c r="Z58" s="83"/>
      <c r="AA58" s="83"/>
      <c r="AB58" s="83"/>
    </row>
    <row r="59" spans="1:28" ht="27" customHeight="1">
      <c r="A59" s="83"/>
      <c r="B59" s="227"/>
      <c r="C59" s="102" t="s">
        <v>836</v>
      </c>
      <c r="D59" s="99">
        <v>28.57</v>
      </c>
      <c r="E59" s="109" t="s">
        <v>837</v>
      </c>
      <c r="F59" s="83"/>
      <c r="G59" s="83"/>
      <c r="H59" s="83"/>
      <c r="I59" s="83"/>
      <c r="J59" s="83"/>
      <c r="K59" s="83"/>
      <c r="L59" s="83"/>
      <c r="M59" s="83"/>
      <c r="N59" s="83"/>
      <c r="O59" s="83"/>
      <c r="P59" s="83"/>
      <c r="Q59" s="83"/>
      <c r="R59" s="83"/>
      <c r="S59" s="83"/>
      <c r="T59" s="83"/>
      <c r="U59" s="83"/>
      <c r="V59" s="83"/>
      <c r="W59" s="83"/>
      <c r="X59" s="83"/>
      <c r="Y59" s="83"/>
      <c r="Z59" s="83"/>
      <c r="AA59" s="83"/>
      <c r="AB59" s="83"/>
    </row>
    <row r="60" spans="1:28" ht="14.2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row>
    <row r="61" spans="1:28" ht="13.5" customHeight="1">
      <c r="A61" s="83"/>
      <c r="B61" s="102"/>
      <c r="C61" s="102"/>
      <c r="D61" s="101"/>
      <c r="E61" s="83"/>
      <c r="F61" s="83"/>
      <c r="G61" s="83"/>
      <c r="H61" s="83"/>
      <c r="I61" s="83"/>
      <c r="J61" s="83"/>
      <c r="K61" s="83"/>
      <c r="L61" s="83"/>
      <c r="M61" s="83"/>
      <c r="N61" s="83"/>
      <c r="O61" s="83"/>
      <c r="P61" s="83"/>
      <c r="Q61" s="83"/>
      <c r="R61" s="83"/>
      <c r="S61" s="83"/>
      <c r="T61" s="83"/>
      <c r="U61" s="83"/>
      <c r="V61" s="83"/>
      <c r="W61" s="83"/>
      <c r="X61" s="83"/>
      <c r="Y61" s="83"/>
      <c r="Z61" s="83"/>
      <c r="AA61" s="83"/>
      <c r="AB61" s="83"/>
    </row>
    <row r="62" spans="1:28" ht="13.5" customHeight="1">
      <c r="A62" s="83"/>
      <c r="B62" s="186" t="s">
        <v>838</v>
      </c>
      <c r="C62" s="101"/>
      <c r="D62" s="202" t="s">
        <v>839</v>
      </c>
      <c r="E62" s="227"/>
      <c r="F62" s="227"/>
      <c r="G62" s="113" t="s">
        <v>840</v>
      </c>
      <c r="H62" s="83"/>
      <c r="I62" s="83"/>
      <c r="J62" s="83"/>
      <c r="K62" s="83"/>
      <c r="L62" s="83"/>
      <c r="M62" s="83"/>
      <c r="N62" s="83"/>
      <c r="O62" s="83"/>
      <c r="P62" s="83"/>
      <c r="Q62" s="83"/>
      <c r="R62" s="83"/>
      <c r="S62" s="83"/>
      <c r="T62" s="83"/>
      <c r="U62" s="83"/>
      <c r="V62" s="83"/>
      <c r="W62" s="83"/>
      <c r="X62" s="83"/>
      <c r="Y62" s="83"/>
      <c r="Z62" s="83"/>
      <c r="AA62" s="83"/>
      <c r="AB62" s="83"/>
    </row>
    <row r="63" spans="1:28" ht="15" customHeight="1">
      <c r="A63" s="83"/>
      <c r="B63" s="227"/>
      <c r="C63" s="32" t="s">
        <v>841</v>
      </c>
      <c r="D63" s="83"/>
      <c r="E63" s="83"/>
      <c r="F63" s="83"/>
      <c r="G63" s="203" t="s">
        <v>842</v>
      </c>
      <c r="H63" s="83"/>
      <c r="I63" s="83"/>
      <c r="J63" s="83"/>
      <c r="K63" s="83"/>
      <c r="L63" s="83"/>
      <c r="M63" s="83"/>
      <c r="N63" s="83"/>
      <c r="O63" s="83"/>
      <c r="P63" s="83"/>
      <c r="Q63" s="83"/>
      <c r="R63" s="83"/>
      <c r="S63" s="83"/>
      <c r="T63" s="83"/>
      <c r="U63" s="83"/>
      <c r="V63" s="83"/>
      <c r="W63" s="83"/>
      <c r="X63" s="83"/>
      <c r="Y63" s="83"/>
      <c r="Z63" s="83"/>
      <c r="AA63" s="83"/>
      <c r="AB63" s="83"/>
    </row>
    <row r="64" spans="1:28" ht="44.25" customHeight="1">
      <c r="A64" s="83"/>
      <c r="B64" s="227"/>
      <c r="C64" s="114" t="s">
        <v>843</v>
      </c>
      <c r="D64" s="189" t="s">
        <v>844</v>
      </c>
      <c r="E64" s="240"/>
      <c r="F64" s="240"/>
      <c r="G64" s="227"/>
      <c r="H64" s="83"/>
      <c r="I64" s="83"/>
      <c r="J64" s="83"/>
      <c r="K64" s="83"/>
      <c r="L64" s="83"/>
      <c r="M64" s="83"/>
      <c r="N64" s="83"/>
      <c r="O64" s="83"/>
      <c r="P64" s="83"/>
      <c r="Q64" s="83"/>
      <c r="R64" s="83"/>
      <c r="S64" s="83"/>
      <c r="T64" s="83"/>
      <c r="U64" s="83"/>
      <c r="V64" s="83"/>
      <c r="W64" s="83"/>
      <c r="X64" s="83"/>
      <c r="Y64" s="83"/>
      <c r="Z64" s="83"/>
      <c r="AA64" s="83"/>
      <c r="AB64" s="83"/>
    </row>
    <row r="65" spans="1:28" ht="44.25" customHeight="1">
      <c r="A65" s="83"/>
      <c r="B65" s="227"/>
      <c r="C65" s="114" t="s">
        <v>845</v>
      </c>
      <c r="D65" s="189" t="s">
        <v>846</v>
      </c>
      <c r="E65" s="240"/>
      <c r="F65" s="240"/>
      <c r="G65" s="227"/>
      <c r="H65" s="83"/>
      <c r="I65" s="83"/>
      <c r="J65" s="83"/>
      <c r="K65" s="83"/>
      <c r="L65" s="83"/>
      <c r="M65" s="83"/>
      <c r="N65" s="83"/>
      <c r="O65" s="83"/>
      <c r="P65" s="83"/>
      <c r="Q65" s="83"/>
      <c r="R65" s="83"/>
      <c r="S65" s="83"/>
      <c r="T65" s="83"/>
      <c r="U65" s="83"/>
      <c r="V65" s="83"/>
      <c r="W65" s="83"/>
      <c r="X65" s="83"/>
      <c r="Y65" s="83"/>
      <c r="Z65" s="83"/>
      <c r="AA65" s="83"/>
      <c r="AB65" s="83"/>
    </row>
    <row r="66" spans="1:28" ht="44.25" customHeight="1">
      <c r="A66" s="83"/>
      <c r="B66" s="227"/>
      <c r="C66" s="114" t="s">
        <v>847</v>
      </c>
      <c r="D66" s="189" t="s">
        <v>848</v>
      </c>
      <c r="E66" s="240"/>
      <c r="F66" s="240"/>
      <c r="G66" s="227"/>
      <c r="H66" s="83"/>
      <c r="I66" s="83"/>
      <c r="J66" s="83"/>
      <c r="K66" s="83"/>
      <c r="L66" s="83"/>
      <c r="M66" s="83"/>
      <c r="N66" s="83"/>
      <c r="O66" s="83"/>
      <c r="P66" s="83"/>
      <c r="Q66" s="83"/>
      <c r="R66" s="83"/>
      <c r="S66" s="83"/>
      <c r="T66" s="83"/>
      <c r="U66" s="83"/>
      <c r="V66" s="83"/>
      <c r="W66" s="83"/>
      <c r="X66" s="83"/>
      <c r="Y66" s="83"/>
      <c r="Z66" s="83"/>
      <c r="AA66" s="83"/>
      <c r="AB66" s="83"/>
    </row>
    <row r="67" spans="1:28" ht="44.25" customHeight="1">
      <c r="A67" s="83"/>
      <c r="B67" s="227"/>
      <c r="C67" s="114" t="s">
        <v>849</v>
      </c>
      <c r="D67" s="189" t="s">
        <v>850</v>
      </c>
      <c r="E67" s="240"/>
      <c r="F67" s="240"/>
      <c r="G67" s="227"/>
      <c r="H67" s="83"/>
      <c r="I67" s="83"/>
      <c r="J67" s="83"/>
      <c r="K67" s="83"/>
      <c r="L67" s="83"/>
      <c r="M67" s="83"/>
      <c r="N67" s="83"/>
      <c r="O67" s="83"/>
      <c r="P67" s="83"/>
      <c r="Q67" s="83"/>
      <c r="R67" s="83"/>
      <c r="S67" s="83"/>
      <c r="T67" s="83"/>
      <c r="U67" s="83"/>
      <c r="V67" s="83"/>
      <c r="W67" s="83"/>
      <c r="X67" s="83"/>
      <c r="Y67" s="83"/>
      <c r="Z67" s="83"/>
      <c r="AA67" s="83"/>
      <c r="AB67" s="83"/>
    </row>
    <row r="68" spans="1:28" ht="44.25" customHeight="1">
      <c r="A68" s="83"/>
      <c r="B68" s="227"/>
      <c r="C68" s="114" t="s">
        <v>851</v>
      </c>
      <c r="D68" s="189" t="s">
        <v>852</v>
      </c>
      <c r="E68" s="240"/>
      <c r="F68" s="240"/>
      <c r="G68" s="227"/>
      <c r="H68" s="83"/>
      <c r="I68" s="83"/>
      <c r="J68" s="83"/>
      <c r="K68" s="83"/>
      <c r="L68" s="83"/>
      <c r="M68" s="83"/>
      <c r="N68" s="83"/>
      <c r="O68" s="83"/>
      <c r="P68" s="83"/>
      <c r="Q68" s="83"/>
      <c r="R68" s="83"/>
      <c r="S68" s="83"/>
      <c r="T68" s="83"/>
      <c r="U68" s="83"/>
      <c r="V68" s="83"/>
      <c r="W68" s="83"/>
      <c r="X68" s="83"/>
      <c r="Y68" s="83"/>
      <c r="Z68" s="83"/>
      <c r="AA68" s="83"/>
      <c r="AB68" s="83"/>
    </row>
    <row r="69" spans="1:28" ht="44.25" customHeight="1">
      <c r="A69" s="83"/>
      <c r="B69" s="227"/>
      <c r="C69" s="114" t="s">
        <v>853</v>
      </c>
      <c r="D69" s="189" t="s">
        <v>854</v>
      </c>
      <c r="E69" s="240"/>
      <c r="F69" s="240"/>
      <c r="G69" s="227"/>
      <c r="H69" s="83"/>
      <c r="I69" s="83"/>
      <c r="J69" s="83"/>
      <c r="K69" s="83"/>
      <c r="L69" s="83"/>
      <c r="M69" s="83"/>
      <c r="N69" s="83"/>
      <c r="O69" s="83"/>
      <c r="P69" s="83"/>
      <c r="Q69" s="83"/>
      <c r="R69" s="83"/>
      <c r="S69" s="83"/>
      <c r="T69" s="83"/>
      <c r="U69" s="83"/>
      <c r="V69" s="83"/>
      <c r="W69" s="83"/>
      <c r="X69" s="83"/>
      <c r="Y69" s="83"/>
      <c r="Z69" s="83"/>
      <c r="AA69" s="83"/>
      <c r="AB69" s="83"/>
    </row>
    <row r="70" spans="1:28" ht="44.25" customHeight="1">
      <c r="A70" s="83"/>
      <c r="B70" s="227"/>
      <c r="C70" s="114" t="s">
        <v>855</v>
      </c>
      <c r="D70" s="189" t="s">
        <v>856</v>
      </c>
      <c r="E70" s="240"/>
      <c r="F70" s="240"/>
      <c r="G70" s="227"/>
      <c r="H70" s="83"/>
      <c r="I70" s="83"/>
      <c r="J70" s="83"/>
      <c r="K70" s="83"/>
      <c r="L70" s="83"/>
      <c r="M70" s="83"/>
      <c r="N70" s="83"/>
      <c r="O70" s="83"/>
      <c r="P70" s="83"/>
      <c r="Q70" s="83"/>
      <c r="R70" s="83"/>
      <c r="S70" s="83"/>
      <c r="T70" s="83"/>
      <c r="U70" s="83"/>
      <c r="V70" s="83"/>
      <c r="W70" s="83"/>
      <c r="X70" s="83"/>
      <c r="Y70" s="83"/>
      <c r="Z70" s="83"/>
      <c r="AA70" s="83"/>
      <c r="AB70" s="83"/>
    </row>
    <row r="71" spans="1:28" ht="44.25" customHeight="1">
      <c r="A71" s="83"/>
      <c r="B71" s="227"/>
      <c r="C71" s="115" t="s">
        <v>857</v>
      </c>
      <c r="D71" s="204" t="s">
        <v>858</v>
      </c>
      <c r="E71" s="241"/>
      <c r="F71" s="241"/>
      <c r="G71" s="227"/>
      <c r="H71" s="83"/>
      <c r="I71" s="83"/>
      <c r="J71" s="83"/>
      <c r="K71" s="83"/>
      <c r="L71" s="83"/>
      <c r="M71" s="83"/>
      <c r="N71" s="83"/>
      <c r="O71" s="83"/>
      <c r="P71" s="83"/>
      <c r="Q71" s="83"/>
      <c r="R71" s="83"/>
      <c r="S71" s="83"/>
      <c r="T71" s="83"/>
      <c r="U71" s="83"/>
      <c r="V71" s="83"/>
      <c r="W71" s="83"/>
      <c r="X71" s="83"/>
      <c r="Y71" s="83"/>
      <c r="Z71" s="83"/>
      <c r="AA71" s="83"/>
      <c r="AB71" s="83"/>
    </row>
    <row r="72" spans="1:28" ht="13.5" customHeight="1">
      <c r="A72" s="83"/>
      <c r="B72" s="242"/>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row>
    <row r="73" spans="1:28" ht="13.5" customHeight="1">
      <c r="A73" s="109"/>
      <c r="B73" s="116"/>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row>
    <row r="74" spans="1:28" ht="13.5" customHeight="1">
      <c r="A74" s="109"/>
      <c r="B74" s="117"/>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row>
    <row r="75" spans="1:28" ht="13.5" customHeight="1">
      <c r="A75" s="83"/>
      <c r="B75" s="183" t="s">
        <v>859</v>
      </c>
      <c r="C75" s="33" t="s">
        <v>860</v>
      </c>
      <c r="D75" s="83"/>
      <c r="E75" s="83"/>
      <c r="F75" s="83"/>
      <c r="G75" s="83"/>
      <c r="H75" s="83"/>
      <c r="I75" s="83"/>
      <c r="J75" s="83"/>
      <c r="K75" s="83"/>
      <c r="L75" s="83"/>
      <c r="M75" s="83"/>
      <c r="N75" s="83"/>
      <c r="O75" s="83"/>
      <c r="P75" s="83"/>
      <c r="Q75" s="83"/>
      <c r="R75" s="83"/>
      <c r="S75" s="83"/>
      <c r="T75" s="83"/>
      <c r="U75" s="83"/>
      <c r="V75" s="83"/>
      <c r="W75" s="83"/>
      <c r="X75" s="83"/>
      <c r="Y75" s="83"/>
      <c r="Z75" s="83"/>
      <c r="AA75" s="83"/>
      <c r="AB75" s="83"/>
    </row>
    <row r="76" spans="1:28" ht="13.5" customHeight="1">
      <c r="A76" s="83"/>
      <c r="B76" s="227"/>
      <c r="C76" s="28"/>
      <c r="D76" s="34" t="s">
        <v>861</v>
      </c>
      <c r="E76" s="113" t="s">
        <v>862</v>
      </c>
      <c r="F76" s="113" t="s">
        <v>863</v>
      </c>
      <c r="G76" s="83"/>
      <c r="H76" s="83"/>
      <c r="I76" s="83"/>
      <c r="J76" s="83"/>
      <c r="K76" s="83"/>
      <c r="L76" s="83"/>
      <c r="M76" s="83"/>
      <c r="N76" s="83"/>
      <c r="O76" s="83"/>
      <c r="P76" s="83"/>
      <c r="Q76" s="83"/>
      <c r="R76" s="83"/>
      <c r="S76" s="83"/>
      <c r="T76" s="83"/>
      <c r="U76" s="83"/>
      <c r="V76" s="83"/>
      <c r="W76" s="83"/>
      <c r="X76" s="83"/>
      <c r="Y76" s="83"/>
      <c r="Z76" s="83"/>
      <c r="AA76" s="83"/>
      <c r="AB76" s="83"/>
    </row>
    <row r="77" spans="1:28" ht="21.75" customHeight="1">
      <c r="A77" s="83"/>
      <c r="B77" s="227"/>
      <c r="C77" s="35" t="s">
        <v>864</v>
      </c>
      <c r="D77" s="99">
        <v>92.85</v>
      </c>
      <c r="E77" s="99">
        <f t="shared" ref="E77:E83" si="4">100-D77</f>
        <v>7.1500000000000057</v>
      </c>
      <c r="F77" s="99">
        <v>0</v>
      </c>
      <c r="G77" s="36" t="s">
        <v>865</v>
      </c>
      <c r="H77" s="109" t="s">
        <v>866</v>
      </c>
      <c r="I77" s="109"/>
      <c r="J77" s="83"/>
      <c r="K77" s="83"/>
      <c r="L77" s="83"/>
      <c r="M77" s="83"/>
      <c r="N77" s="83"/>
      <c r="O77" s="83"/>
      <c r="P77" s="83"/>
      <c r="Q77" s="83"/>
      <c r="R77" s="83"/>
      <c r="S77" s="83"/>
      <c r="T77" s="83"/>
      <c r="U77" s="83"/>
      <c r="V77" s="83"/>
      <c r="W77" s="83"/>
      <c r="X77" s="83"/>
      <c r="Y77" s="83"/>
      <c r="Z77" s="83"/>
      <c r="AA77" s="83"/>
      <c r="AB77" s="83"/>
    </row>
    <row r="78" spans="1:28" ht="21.75" customHeight="1">
      <c r="A78" s="83"/>
      <c r="B78" s="227"/>
      <c r="C78" s="35" t="s">
        <v>867</v>
      </c>
      <c r="D78" s="99">
        <v>90.47</v>
      </c>
      <c r="E78" s="99">
        <f t="shared" si="4"/>
        <v>9.5300000000000011</v>
      </c>
      <c r="F78" s="99">
        <v>0</v>
      </c>
      <c r="G78" s="36" t="s">
        <v>865</v>
      </c>
      <c r="H78" s="109" t="s">
        <v>868</v>
      </c>
      <c r="I78" s="109"/>
      <c r="J78" s="83"/>
      <c r="K78" s="83"/>
      <c r="L78" s="83"/>
      <c r="M78" s="83"/>
      <c r="N78" s="83"/>
      <c r="O78" s="83"/>
      <c r="P78" s="83"/>
      <c r="Q78" s="83"/>
      <c r="R78" s="83"/>
      <c r="S78" s="83"/>
      <c r="T78" s="83"/>
      <c r="U78" s="83"/>
      <c r="V78" s="83"/>
      <c r="W78" s="83"/>
      <c r="X78" s="83"/>
      <c r="Y78" s="83"/>
      <c r="Z78" s="83"/>
      <c r="AA78" s="83"/>
      <c r="AB78" s="83"/>
    </row>
    <row r="79" spans="1:28" ht="21.75" customHeight="1">
      <c r="A79" s="83"/>
      <c r="B79" s="227"/>
      <c r="C79" s="35" t="s">
        <v>869</v>
      </c>
      <c r="D79" s="99">
        <v>88.09</v>
      </c>
      <c r="E79" s="99">
        <f t="shared" si="4"/>
        <v>11.909999999999997</v>
      </c>
      <c r="F79" s="99">
        <v>0</v>
      </c>
      <c r="G79" s="36" t="s">
        <v>865</v>
      </c>
      <c r="H79" s="109" t="s">
        <v>870</v>
      </c>
      <c r="I79" s="109"/>
      <c r="J79" s="83"/>
      <c r="K79" s="83"/>
      <c r="L79" s="83"/>
      <c r="M79" s="83"/>
      <c r="N79" s="83"/>
      <c r="O79" s="83"/>
      <c r="P79" s="83"/>
      <c r="Q79" s="83"/>
      <c r="R79" s="83"/>
      <c r="S79" s="83"/>
      <c r="T79" s="83"/>
      <c r="U79" s="83"/>
      <c r="V79" s="83"/>
      <c r="W79" s="83"/>
      <c r="X79" s="83"/>
      <c r="Y79" s="83"/>
      <c r="Z79" s="83"/>
      <c r="AA79" s="83"/>
      <c r="AB79" s="83"/>
    </row>
    <row r="80" spans="1:28" ht="21.75" customHeight="1">
      <c r="A80" s="83"/>
      <c r="B80" s="227"/>
      <c r="C80" s="35" t="s">
        <v>871</v>
      </c>
      <c r="D80" s="99">
        <v>90.47</v>
      </c>
      <c r="E80" s="99">
        <f t="shared" si="4"/>
        <v>9.5300000000000011</v>
      </c>
      <c r="F80" s="99">
        <v>0</v>
      </c>
      <c r="G80" s="36" t="s">
        <v>865</v>
      </c>
      <c r="H80" s="109" t="s">
        <v>872</v>
      </c>
      <c r="I80" s="109"/>
      <c r="J80" s="83"/>
      <c r="K80" s="83"/>
      <c r="L80" s="83"/>
      <c r="M80" s="83"/>
      <c r="N80" s="83"/>
      <c r="O80" s="83"/>
      <c r="P80" s="83"/>
      <c r="Q80" s="83"/>
      <c r="R80" s="83"/>
      <c r="S80" s="83"/>
      <c r="T80" s="83"/>
      <c r="U80" s="83"/>
      <c r="V80" s="83"/>
      <c r="W80" s="83"/>
      <c r="X80" s="83"/>
      <c r="Y80" s="83"/>
      <c r="Z80" s="83"/>
      <c r="AA80" s="83"/>
      <c r="AB80" s="83"/>
    </row>
    <row r="81" spans="1:28" ht="21.75" customHeight="1">
      <c r="A81" s="83"/>
      <c r="B81" s="227"/>
      <c r="C81" s="35" t="s">
        <v>873</v>
      </c>
      <c r="D81" s="99">
        <v>92.85</v>
      </c>
      <c r="E81" s="99">
        <f t="shared" si="4"/>
        <v>7.1500000000000057</v>
      </c>
      <c r="F81" s="99">
        <v>0</v>
      </c>
      <c r="G81" s="36" t="s">
        <v>865</v>
      </c>
      <c r="H81" s="109" t="s">
        <v>874</v>
      </c>
      <c r="I81" s="109"/>
      <c r="J81" s="83"/>
      <c r="K81" s="83"/>
      <c r="L81" s="83"/>
      <c r="M81" s="83"/>
      <c r="N81" s="83"/>
      <c r="O81" s="83"/>
      <c r="P81" s="83"/>
      <c r="Q81" s="83"/>
      <c r="R81" s="83"/>
      <c r="S81" s="83"/>
      <c r="T81" s="83"/>
      <c r="U81" s="83"/>
      <c r="V81" s="83"/>
      <c r="W81" s="83"/>
      <c r="X81" s="83"/>
      <c r="Y81" s="83"/>
      <c r="Z81" s="83"/>
      <c r="AA81" s="83"/>
      <c r="AB81" s="83"/>
    </row>
    <row r="82" spans="1:28" ht="21.75" customHeight="1">
      <c r="A82" s="83"/>
      <c r="B82" s="227"/>
      <c r="C82" s="35" t="s">
        <v>875</v>
      </c>
      <c r="D82" s="99">
        <v>92.85</v>
      </c>
      <c r="E82" s="99">
        <f t="shared" si="4"/>
        <v>7.1500000000000057</v>
      </c>
      <c r="F82" s="99">
        <v>0</v>
      </c>
      <c r="G82" s="36" t="s">
        <v>865</v>
      </c>
      <c r="H82" s="109" t="s">
        <v>876</v>
      </c>
      <c r="I82" s="109"/>
      <c r="J82" s="83"/>
      <c r="K82" s="83"/>
      <c r="L82" s="83"/>
      <c r="M82" s="83"/>
      <c r="N82" s="83"/>
      <c r="O82" s="83"/>
      <c r="P82" s="83"/>
      <c r="Q82" s="83"/>
      <c r="R82" s="83"/>
      <c r="S82" s="83"/>
      <c r="T82" s="83"/>
      <c r="U82" s="83"/>
      <c r="V82" s="83"/>
      <c r="W82" s="83"/>
      <c r="X82" s="83"/>
      <c r="Y82" s="83"/>
      <c r="Z82" s="83"/>
      <c r="AA82" s="83"/>
      <c r="AB82" s="83"/>
    </row>
    <row r="83" spans="1:28" ht="21.75" customHeight="1">
      <c r="A83" s="83"/>
      <c r="B83" s="227"/>
      <c r="C83" s="35" t="s">
        <v>877</v>
      </c>
      <c r="D83" s="118">
        <v>100</v>
      </c>
      <c r="E83" s="99">
        <f t="shared" si="4"/>
        <v>0</v>
      </c>
      <c r="F83" s="99">
        <v>0</v>
      </c>
      <c r="G83" s="36" t="s">
        <v>865</v>
      </c>
      <c r="H83" s="109" t="s">
        <v>878</v>
      </c>
      <c r="I83" s="109"/>
      <c r="J83" s="83"/>
      <c r="K83" s="83"/>
      <c r="L83" s="83"/>
      <c r="M83" s="83"/>
      <c r="N83" s="83"/>
      <c r="O83" s="83"/>
      <c r="P83" s="83"/>
      <c r="Q83" s="83"/>
      <c r="R83" s="83"/>
      <c r="S83" s="83"/>
      <c r="T83" s="83"/>
      <c r="U83" s="83"/>
      <c r="V83" s="83"/>
      <c r="W83" s="83"/>
      <c r="X83" s="83"/>
      <c r="Y83" s="83"/>
      <c r="Z83" s="83"/>
      <c r="AA83" s="83"/>
      <c r="AB83" s="83"/>
    </row>
    <row r="84" spans="1:28" ht="13.5" customHeight="1">
      <c r="A84" s="83"/>
      <c r="B84" s="227"/>
      <c r="C84" s="83"/>
      <c r="D84" s="83"/>
      <c r="E84" s="83"/>
      <c r="F84" s="83"/>
      <c r="G84" s="37"/>
      <c r="H84" s="109"/>
      <c r="I84" s="109"/>
      <c r="J84" s="83"/>
      <c r="K84" s="83"/>
      <c r="L84" s="83"/>
      <c r="M84" s="83"/>
      <c r="N84" s="83"/>
      <c r="O84" s="83"/>
      <c r="P84" s="83"/>
      <c r="Q84" s="83"/>
      <c r="R84" s="83"/>
      <c r="S84" s="83"/>
      <c r="T84" s="83"/>
      <c r="U84" s="83"/>
      <c r="V84" s="83"/>
      <c r="W84" s="83"/>
      <c r="X84" s="83"/>
      <c r="Y84" s="83"/>
      <c r="Z84" s="83"/>
      <c r="AA84" s="83"/>
      <c r="AB84" s="83"/>
    </row>
    <row r="85" spans="1:28" ht="13.5" customHeight="1">
      <c r="A85" s="83"/>
      <c r="B85" s="227"/>
      <c r="C85" s="33" t="s">
        <v>879</v>
      </c>
      <c r="D85" s="83"/>
      <c r="E85" s="83"/>
      <c r="F85" s="83"/>
      <c r="G85" s="37"/>
      <c r="H85" s="83"/>
      <c r="I85" s="109"/>
      <c r="J85" s="83"/>
      <c r="K85" s="83"/>
      <c r="L85" s="83"/>
      <c r="M85" s="83"/>
      <c r="N85" s="83"/>
      <c r="O85" s="83"/>
      <c r="P85" s="83"/>
      <c r="Q85" s="83"/>
      <c r="R85" s="83"/>
      <c r="S85" s="83"/>
      <c r="T85" s="83"/>
      <c r="U85" s="83"/>
      <c r="V85" s="83"/>
      <c r="W85" s="83"/>
      <c r="X85" s="83"/>
      <c r="Y85" s="83"/>
      <c r="Z85" s="83"/>
      <c r="AA85" s="83"/>
      <c r="AB85" s="83"/>
    </row>
    <row r="86" spans="1:28" ht="13.5" customHeight="1">
      <c r="A86" s="83"/>
      <c r="B86" s="227"/>
      <c r="C86" s="28"/>
      <c r="D86" s="34" t="s">
        <v>861</v>
      </c>
      <c r="E86" s="113" t="s">
        <v>862</v>
      </c>
      <c r="F86" s="113" t="s">
        <v>880</v>
      </c>
      <c r="G86" s="37"/>
      <c r="H86" s="83"/>
      <c r="I86" s="83"/>
      <c r="J86" s="83"/>
      <c r="K86" s="83"/>
      <c r="L86" s="83"/>
      <c r="M86" s="83"/>
      <c r="N86" s="83"/>
      <c r="O86" s="83"/>
      <c r="P86" s="83"/>
      <c r="Q86" s="83"/>
      <c r="R86" s="83"/>
      <c r="S86" s="83"/>
      <c r="T86" s="83"/>
      <c r="U86" s="83"/>
      <c r="V86" s="83"/>
      <c r="W86" s="83"/>
      <c r="X86" s="83"/>
      <c r="Y86" s="83"/>
      <c r="Z86" s="83"/>
      <c r="AA86" s="83"/>
      <c r="AB86" s="83"/>
    </row>
    <row r="87" spans="1:28" ht="23.25" customHeight="1">
      <c r="A87" s="83"/>
      <c r="B87" s="227"/>
      <c r="C87" s="83" t="s">
        <v>881</v>
      </c>
      <c r="D87" s="99">
        <v>71.42</v>
      </c>
      <c r="E87" s="99">
        <f t="shared" ref="E87:E94" si="5">100-D87</f>
        <v>28.58</v>
      </c>
      <c r="F87" s="99">
        <v>0</v>
      </c>
      <c r="G87" s="36" t="s">
        <v>865</v>
      </c>
      <c r="H87" s="109" t="s">
        <v>882</v>
      </c>
      <c r="I87" s="83"/>
      <c r="J87" s="83"/>
      <c r="K87" s="83"/>
      <c r="L87" s="83"/>
      <c r="M87" s="83"/>
      <c r="N87" s="83"/>
      <c r="O87" s="83"/>
      <c r="P87" s="83"/>
      <c r="Q87" s="83"/>
      <c r="R87" s="83"/>
      <c r="S87" s="83"/>
      <c r="T87" s="83"/>
      <c r="U87" s="83"/>
      <c r="V87" s="83"/>
      <c r="W87" s="83"/>
      <c r="X87" s="83"/>
      <c r="Y87" s="83"/>
      <c r="Z87" s="83"/>
      <c r="AA87" s="83"/>
      <c r="AB87" s="83"/>
    </row>
    <row r="88" spans="1:28" ht="23.25" customHeight="1">
      <c r="A88" s="83"/>
      <c r="B88" s="227"/>
      <c r="C88" s="83" t="s">
        <v>883</v>
      </c>
      <c r="D88" s="99">
        <v>69.040000000000006</v>
      </c>
      <c r="E88" s="99">
        <f t="shared" si="5"/>
        <v>30.959999999999994</v>
      </c>
      <c r="F88" s="99">
        <v>0</v>
      </c>
      <c r="G88" s="36" t="s">
        <v>865</v>
      </c>
      <c r="H88" s="109" t="s">
        <v>884</v>
      </c>
      <c r="I88" s="83"/>
      <c r="J88" s="83"/>
      <c r="K88" s="83"/>
      <c r="L88" s="83"/>
      <c r="M88" s="83"/>
      <c r="N88" s="83"/>
      <c r="O88" s="83"/>
      <c r="P88" s="83"/>
      <c r="Q88" s="83"/>
      <c r="R88" s="83"/>
      <c r="S88" s="83"/>
      <c r="T88" s="83"/>
      <c r="U88" s="83"/>
      <c r="V88" s="83"/>
      <c r="W88" s="83"/>
      <c r="X88" s="83"/>
      <c r="Y88" s="83"/>
      <c r="Z88" s="83"/>
      <c r="AA88" s="83"/>
      <c r="AB88" s="83"/>
    </row>
    <row r="89" spans="1:28" ht="23.25" customHeight="1">
      <c r="A89" s="83"/>
      <c r="B89" s="227"/>
      <c r="C89" s="83" t="s">
        <v>885</v>
      </c>
      <c r="D89" s="99">
        <v>52.38</v>
      </c>
      <c r="E89" s="99">
        <f t="shared" si="5"/>
        <v>47.62</v>
      </c>
      <c r="F89" s="99">
        <v>0</v>
      </c>
      <c r="G89" s="36" t="s">
        <v>865</v>
      </c>
      <c r="H89" s="109" t="s">
        <v>886</v>
      </c>
      <c r="I89" s="83"/>
      <c r="J89" s="83"/>
      <c r="K89" s="83"/>
      <c r="L89" s="83"/>
      <c r="M89" s="83"/>
      <c r="N89" s="83"/>
      <c r="O89" s="83"/>
      <c r="P89" s="83"/>
      <c r="Q89" s="83"/>
      <c r="R89" s="83"/>
      <c r="S89" s="83"/>
      <c r="T89" s="83"/>
      <c r="U89" s="83"/>
      <c r="V89" s="83"/>
      <c r="W89" s="83"/>
      <c r="X89" s="83"/>
      <c r="Y89" s="83"/>
      <c r="Z89" s="83"/>
      <c r="AA89" s="83"/>
      <c r="AB89" s="83"/>
    </row>
    <row r="90" spans="1:28" ht="23.25" customHeight="1">
      <c r="A90" s="83"/>
      <c r="B90" s="227"/>
      <c r="C90" s="83" t="s">
        <v>887</v>
      </c>
      <c r="D90" s="99">
        <v>52.38</v>
      </c>
      <c r="E90" s="99">
        <f t="shared" si="5"/>
        <v>47.62</v>
      </c>
      <c r="F90" s="99">
        <v>0</v>
      </c>
      <c r="G90" s="36" t="s">
        <v>865</v>
      </c>
      <c r="H90" s="109" t="s">
        <v>888</v>
      </c>
      <c r="I90" s="83"/>
      <c r="J90" s="83"/>
      <c r="K90" s="83"/>
      <c r="L90" s="83"/>
      <c r="M90" s="83"/>
      <c r="N90" s="83"/>
      <c r="O90" s="83"/>
      <c r="P90" s="83"/>
      <c r="Q90" s="83"/>
      <c r="R90" s="83"/>
      <c r="S90" s="83"/>
      <c r="T90" s="83"/>
      <c r="U90" s="83"/>
      <c r="V90" s="83"/>
      <c r="W90" s="83"/>
      <c r="X90" s="83"/>
      <c r="Y90" s="83"/>
      <c r="Z90" s="83"/>
      <c r="AA90" s="83"/>
      <c r="AB90" s="83"/>
    </row>
    <row r="91" spans="1:28" ht="23.25" customHeight="1">
      <c r="A91" s="83"/>
      <c r="B91" s="227"/>
      <c r="C91" s="83" t="s">
        <v>889</v>
      </c>
      <c r="D91" s="99">
        <v>69.040000000000006</v>
      </c>
      <c r="E91" s="99">
        <f t="shared" si="5"/>
        <v>30.959999999999994</v>
      </c>
      <c r="F91" s="99">
        <v>0</v>
      </c>
      <c r="G91" s="36" t="s">
        <v>865</v>
      </c>
      <c r="H91" s="109" t="s">
        <v>890</v>
      </c>
      <c r="I91" s="83"/>
      <c r="J91" s="83"/>
      <c r="K91" s="83"/>
      <c r="L91" s="83"/>
      <c r="M91" s="83"/>
      <c r="N91" s="83"/>
      <c r="O91" s="83"/>
      <c r="P91" s="83"/>
      <c r="Q91" s="83"/>
      <c r="R91" s="83"/>
      <c r="S91" s="83"/>
      <c r="T91" s="83"/>
      <c r="U91" s="83"/>
      <c r="V91" s="83"/>
      <c r="W91" s="83"/>
      <c r="X91" s="83"/>
      <c r="Y91" s="83"/>
      <c r="Z91" s="83"/>
      <c r="AA91" s="83"/>
      <c r="AB91" s="83"/>
    </row>
    <row r="92" spans="1:28" ht="23.25" customHeight="1">
      <c r="A92" s="83"/>
      <c r="B92" s="227"/>
      <c r="C92" s="83" t="s">
        <v>891</v>
      </c>
      <c r="D92" s="99">
        <v>85.71</v>
      </c>
      <c r="E92" s="99">
        <f t="shared" si="5"/>
        <v>14.290000000000006</v>
      </c>
      <c r="F92" s="99">
        <v>0</v>
      </c>
      <c r="G92" s="36" t="s">
        <v>865</v>
      </c>
      <c r="H92" s="109" t="s">
        <v>892</v>
      </c>
      <c r="I92" s="83"/>
      <c r="J92" s="83"/>
      <c r="K92" s="83"/>
      <c r="L92" s="83"/>
      <c r="M92" s="83"/>
      <c r="N92" s="83"/>
      <c r="O92" s="83"/>
      <c r="P92" s="83"/>
      <c r="Q92" s="83"/>
      <c r="R92" s="83"/>
      <c r="S92" s="83"/>
      <c r="T92" s="83"/>
      <c r="U92" s="83"/>
      <c r="V92" s="83"/>
      <c r="W92" s="83"/>
      <c r="X92" s="83"/>
      <c r="Y92" s="83"/>
      <c r="Z92" s="83"/>
      <c r="AA92" s="83"/>
      <c r="AB92" s="83"/>
    </row>
    <row r="93" spans="1:28" ht="23.25" customHeight="1">
      <c r="A93" s="83"/>
      <c r="B93" s="227"/>
      <c r="C93" s="83" t="s">
        <v>893</v>
      </c>
      <c r="D93" s="99">
        <v>59.52</v>
      </c>
      <c r="E93" s="99">
        <f t="shared" si="5"/>
        <v>40.479999999999997</v>
      </c>
      <c r="F93" s="99">
        <v>0</v>
      </c>
      <c r="G93" s="36" t="s">
        <v>865</v>
      </c>
      <c r="H93" s="109" t="s">
        <v>894</v>
      </c>
      <c r="I93" s="83"/>
      <c r="J93" s="83"/>
      <c r="K93" s="83"/>
      <c r="L93" s="83"/>
      <c r="M93" s="83"/>
      <c r="N93" s="83"/>
      <c r="O93" s="83"/>
      <c r="P93" s="83"/>
      <c r="Q93" s="83"/>
      <c r="R93" s="83"/>
      <c r="S93" s="83"/>
      <c r="T93" s="83"/>
      <c r="U93" s="83"/>
      <c r="V93" s="83"/>
      <c r="W93" s="83"/>
      <c r="X93" s="83"/>
      <c r="Y93" s="83"/>
      <c r="Z93" s="83"/>
      <c r="AA93" s="83"/>
      <c r="AB93" s="83"/>
    </row>
    <row r="94" spans="1:28" ht="23.25" customHeight="1">
      <c r="A94" s="83"/>
      <c r="B94" s="227"/>
      <c r="C94" s="83" t="s">
        <v>895</v>
      </c>
      <c r="D94" s="99">
        <v>78.569999999999993</v>
      </c>
      <c r="E94" s="99">
        <f t="shared" si="5"/>
        <v>21.430000000000007</v>
      </c>
      <c r="F94" s="99">
        <v>0</v>
      </c>
      <c r="G94" s="36" t="s">
        <v>865</v>
      </c>
      <c r="H94" s="109" t="s">
        <v>896</v>
      </c>
      <c r="I94" s="83"/>
      <c r="J94" s="83"/>
      <c r="K94" s="83"/>
      <c r="L94" s="83"/>
      <c r="M94" s="83"/>
      <c r="N94" s="83"/>
      <c r="O94" s="83"/>
      <c r="P94" s="83"/>
      <c r="Q94" s="83"/>
      <c r="R94" s="83"/>
      <c r="S94" s="83"/>
      <c r="T94" s="83"/>
      <c r="U94" s="83"/>
      <c r="V94" s="83"/>
      <c r="W94" s="83"/>
      <c r="X94" s="83"/>
      <c r="Y94" s="83"/>
      <c r="Z94" s="83"/>
      <c r="AA94" s="83"/>
      <c r="AB94" s="83"/>
    </row>
    <row r="95" spans="1:28" ht="13.5" customHeight="1">
      <c r="A95" s="83"/>
      <c r="B95" s="24"/>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row>
    <row r="96" spans="1:28" ht="13.5" customHeight="1">
      <c r="A96" s="23"/>
      <c r="B96" s="23"/>
      <c r="C96" s="90"/>
      <c r="D96" s="90"/>
      <c r="E96" s="90"/>
      <c r="F96" s="90"/>
      <c r="G96" s="90"/>
      <c r="H96" s="90"/>
      <c r="I96" s="90"/>
      <c r="J96" s="90"/>
      <c r="K96" s="83"/>
      <c r="L96" s="83"/>
      <c r="M96" s="83"/>
      <c r="N96" s="83"/>
      <c r="O96" s="83"/>
      <c r="P96" s="83"/>
      <c r="Q96" s="83"/>
      <c r="R96" s="83"/>
      <c r="S96" s="83"/>
      <c r="T96" s="83"/>
      <c r="U96" s="83"/>
      <c r="V96" s="83"/>
      <c r="W96" s="83"/>
      <c r="X96" s="83"/>
      <c r="Y96" s="83"/>
      <c r="Z96" s="83"/>
      <c r="AA96" s="83"/>
      <c r="AB96" s="83"/>
    </row>
    <row r="97" spans="1:28" ht="13.5" customHeight="1">
      <c r="A97" s="24"/>
      <c r="B97" s="24"/>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row>
    <row r="98" spans="1:28">
      <c r="A98" s="83"/>
      <c r="B98" s="91" t="s">
        <v>897</v>
      </c>
      <c r="C98" s="92"/>
      <c r="D98" s="92"/>
      <c r="E98" s="92"/>
      <c r="F98" s="92"/>
      <c r="G98" s="92"/>
      <c r="H98" s="92"/>
      <c r="I98" s="92"/>
      <c r="J98" s="83"/>
      <c r="K98" s="83"/>
      <c r="L98" s="83"/>
      <c r="M98" s="83"/>
      <c r="N98" s="83"/>
      <c r="O98" s="83"/>
      <c r="P98" s="83"/>
      <c r="Q98" s="83"/>
      <c r="R98" s="83"/>
      <c r="S98" s="83"/>
      <c r="T98" s="83"/>
      <c r="U98" s="83"/>
      <c r="V98" s="83"/>
      <c r="W98" s="83"/>
      <c r="X98" s="83"/>
      <c r="Y98" s="83"/>
      <c r="Z98" s="83"/>
      <c r="AA98" s="83"/>
      <c r="AB98" s="83"/>
    </row>
    <row r="99" spans="1:28" ht="25.5" customHeight="1">
      <c r="A99" s="101"/>
      <c r="B99" s="38" t="s">
        <v>840</v>
      </c>
      <c r="C99" s="119" t="s">
        <v>898</v>
      </c>
      <c r="D99" s="120"/>
      <c r="E99" s="120"/>
      <c r="F99" s="120"/>
      <c r="G99" s="120"/>
      <c r="H99" s="120"/>
      <c r="I99" s="120"/>
      <c r="J99" s="101"/>
      <c r="K99" s="101"/>
      <c r="L99" s="101"/>
      <c r="M99" s="101"/>
      <c r="N99" s="101"/>
      <c r="O99" s="101"/>
      <c r="P99" s="101"/>
      <c r="Q99" s="101"/>
      <c r="R99" s="101"/>
      <c r="S99" s="101"/>
      <c r="T99" s="101"/>
      <c r="U99" s="101"/>
      <c r="V99" s="101"/>
      <c r="W99" s="101"/>
      <c r="X99" s="101"/>
      <c r="Y99" s="101"/>
      <c r="Z99" s="101"/>
      <c r="AA99" s="101"/>
      <c r="AB99" s="101"/>
    </row>
    <row r="100" spans="1:28" ht="25.5" customHeight="1">
      <c r="A100" s="101"/>
      <c r="B100" s="83"/>
      <c r="C100" s="83"/>
      <c r="D100" s="83"/>
      <c r="E100" s="83"/>
      <c r="F100" s="83"/>
      <c r="G100" s="39"/>
      <c r="H100" s="39"/>
      <c r="I100" s="39"/>
      <c r="J100" s="39"/>
      <c r="K100" s="39"/>
      <c r="L100" s="39"/>
      <c r="M100" s="39"/>
      <c r="N100" s="39"/>
      <c r="O100" s="39"/>
      <c r="P100" s="39"/>
      <c r="Q100" s="39"/>
      <c r="R100" s="39"/>
      <c r="S100" s="39"/>
      <c r="T100" s="39"/>
      <c r="U100" s="39"/>
      <c r="V100" s="39"/>
      <c r="W100" s="39"/>
      <c r="X100" s="39"/>
      <c r="Y100" s="39"/>
      <c r="Z100" s="39"/>
      <c r="AA100" s="39"/>
      <c r="AB100" s="39"/>
    </row>
    <row r="101" spans="1:28" ht="31.5" customHeight="1">
      <c r="A101" s="109"/>
      <c r="B101" s="183" t="s">
        <v>899</v>
      </c>
      <c r="C101" s="121"/>
      <c r="D101" s="40" t="s">
        <v>900</v>
      </c>
      <c r="E101" s="190" t="s">
        <v>789</v>
      </c>
      <c r="F101" s="243"/>
      <c r="G101" s="243"/>
      <c r="H101" s="39"/>
      <c r="I101" s="39"/>
      <c r="J101" s="39"/>
      <c r="K101" s="39"/>
      <c r="L101" s="39"/>
      <c r="M101" s="39"/>
      <c r="N101" s="39"/>
      <c r="O101" s="39"/>
      <c r="P101" s="39"/>
      <c r="Q101" s="39"/>
      <c r="R101" s="39"/>
      <c r="S101" s="39"/>
      <c r="T101" s="39"/>
      <c r="U101" s="39"/>
      <c r="V101" s="39"/>
      <c r="W101" s="39"/>
      <c r="X101" s="39"/>
      <c r="Y101" s="39"/>
      <c r="Z101" s="39"/>
      <c r="AA101" s="39"/>
      <c r="AB101" s="39"/>
    </row>
    <row r="102" spans="1:28" ht="22.5" customHeight="1">
      <c r="A102" s="109"/>
      <c r="B102" s="242"/>
      <c r="C102" s="121" t="s">
        <v>901</v>
      </c>
      <c r="D102" s="122">
        <f>1/(42.9*1.0767/1.034)</f>
        <v>2.2385589395898676E-2</v>
      </c>
      <c r="E102" s="191" t="s">
        <v>902</v>
      </c>
      <c r="F102" s="244"/>
      <c r="G102" s="244"/>
      <c r="H102" s="123"/>
      <c r="I102" s="39"/>
      <c r="J102" s="39"/>
      <c r="K102" s="39"/>
      <c r="L102" s="39"/>
      <c r="M102" s="39"/>
      <c r="N102" s="39"/>
      <c r="O102" s="39"/>
      <c r="P102" s="39"/>
      <c r="Q102" s="39"/>
      <c r="R102" s="39"/>
      <c r="S102" s="39"/>
      <c r="T102" s="39"/>
      <c r="U102" s="39"/>
      <c r="V102" s="39"/>
      <c r="W102" s="39"/>
      <c r="X102" s="39"/>
      <c r="Y102" s="39"/>
      <c r="Z102" s="39"/>
      <c r="AA102" s="39"/>
      <c r="AB102" s="39"/>
    </row>
    <row r="103" spans="1:28" ht="12.75" customHeight="1">
      <c r="A103" s="109"/>
      <c r="B103" s="83"/>
      <c r="C103" s="83"/>
      <c r="D103" s="83"/>
      <c r="E103" s="83"/>
      <c r="F103" s="83"/>
      <c r="G103" s="83"/>
      <c r="H103" s="41"/>
      <c r="I103" s="39"/>
      <c r="J103" s="39"/>
      <c r="K103" s="39"/>
      <c r="L103" s="39"/>
      <c r="M103" s="39"/>
      <c r="N103" s="39"/>
      <c r="O103" s="39"/>
      <c r="P103" s="39"/>
      <c r="Q103" s="39"/>
      <c r="R103" s="39"/>
      <c r="S103" s="39"/>
      <c r="T103" s="39"/>
      <c r="U103" s="39"/>
      <c r="V103" s="39"/>
      <c r="W103" s="39"/>
      <c r="X103" s="39"/>
      <c r="Y103" s="39"/>
      <c r="Z103" s="39"/>
      <c r="AA103" s="39"/>
      <c r="AB103" s="39"/>
    </row>
    <row r="104" spans="1:28" ht="12.75" customHeight="1">
      <c r="A104" s="109"/>
      <c r="B104" s="83"/>
      <c r="C104" s="83"/>
      <c r="D104" s="83"/>
      <c r="E104" s="83"/>
      <c r="F104" s="83"/>
      <c r="G104" s="83"/>
      <c r="H104" s="83"/>
      <c r="I104" s="83"/>
      <c r="J104" s="83"/>
      <c r="K104" s="109"/>
      <c r="L104" s="109"/>
      <c r="M104" s="109"/>
      <c r="N104" s="109"/>
      <c r="O104" s="109"/>
      <c r="P104" s="109"/>
      <c r="Q104" s="109"/>
      <c r="R104" s="109"/>
      <c r="S104" s="109"/>
      <c r="T104" s="109"/>
      <c r="U104" s="109"/>
      <c r="V104" s="109"/>
      <c r="W104" s="109"/>
      <c r="X104" s="109"/>
      <c r="Y104" s="109"/>
      <c r="Z104" s="109"/>
      <c r="AA104" s="109"/>
      <c r="AB104" s="109"/>
    </row>
    <row r="105" spans="1:28" ht="12.75" customHeight="1">
      <c r="A105" s="109"/>
      <c r="B105" s="187" t="s">
        <v>903</v>
      </c>
      <c r="C105" s="83"/>
      <c r="D105" s="83"/>
      <c r="E105" s="83"/>
      <c r="F105" s="83"/>
      <c r="G105" s="83"/>
      <c r="H105" s="83"/>
      <c r="I105" s="83"/>
      <c r="J105" s="83"/>
      <c r="K105" s="109"/>
      <c r="L105" s="109"/>
      <c r="M105" s="109"/>
      <c r="N105" s="109"/>
      <c r="O105" s="109"/>
      <c r="P105" s="109"/>
      <c r="Q105" s="109"/>
      <c r="R105" s="109"/>
      <c r="S105" s="109"/>
      <c r="T105" s="109"/>
      <c r="U105" s="109"/>
      <c r="V105" s="109"/>
      <c r="W105" s="109"/>
      <c r="X105" s="109"/>
      <c r="Y105" s="109"/>
      <c r="Z105" s="109"/>
      <c r="AA105" s="109"/>
      <c r="AB105" s="109"/>
    </row>
    <row r="106" spans="1:28" ht="18" customHeight="1">
      <c r="A106" s="83"/>
      <c r="B106" s="227"/>
      <c r="C106" s="33" t="s">
        <v>904</v>
      </c>
      <c r="D106" s="34" t="s">
        <v>905</v>
      </c>
      <c r="E106" s="34" t="s">
        <v>906</v>
      </c>
      <c r="F106" s="124" t="s">
        <v>840</v>
      </c>
      <c r="G106" s="83"/>
      <c r="H106" s="83"/>
      <c r="I106" s="83"/>
      <c r="J106" s="83"/>
      <c r="K106" s="83"/>
      <c r="L106" s="83"/>
      <c r="M106" s="83"/>
      <c r="N106" s="83"/>
      <c r="O106" s="83"/>
      <c r="P106" s="83"/>
      <c r="Q106" s="83"/>
      <c r="R106" s="83"/>
      <c r="S106" s="83"/>
      <c r="T106" s="83"/>
      <c r="U106" s="83"/>
      <c r="V106" s="83"/>
      <c r="W106" s="83"/>
      <c r="X106" s="83"/>
      <c r="Y106" s="83"/>
      <c r="Z106" s="83"/>
      <c r="AA106" s="83"/>
      <c r="AB106" s="83"/>
    </row>
    <row r="107" spans="1:28" ht="30" customHeight="1">
      <c r="A107" s="83"/>
      <c r="B107" s="227"/>
      <c r="C107" s="101" t="s">
        <v>907</v>
      </c>
      <c r="D107" s="125">
        <v>24300</v>
      </c>
      <c r="E107" s="126">
        <f t="shared" ref="E107:E112" si="6">D107*$D$102</f>
        <v>543.96982232033781</v>
      </c>
      <c r="F107" s="192" t="s">
        <v>908</v>
      </c>
      <c r="G107" s="228"/>
      <c r="H107" s="228"/>
      <c r="I107" s="83"/>
      <c r="J107" s="83"/>
      <c r="K107" s="83"/>
      <c r="L107" s="83"/>
      <c r="M107" s="83"/>
      <c r="N107" s="83"/>
      <c r="O107" s="83"/>
      <c r="P107" s="83"/>
      <c r="Q107" s="83"/>
      <c r="R107" s="83"/>
      <c r="S107" s="83"/>
      <c r="T107" s="83"/>
      <c r="U107" s="83"/>
      <c r="V107" s="83"/>
      <c r="W107" s="83"/>
      <c r="X107" s="83"/>
      <c r="Y107" s="83"/>
      <c r="Z107" s="83"/>
      <c r="AA107" s="83"/>
      <c r="AB107" s="83"/>
    </row>
    <row r="108" spans="1:28" ht="30" customHeight="1">
      <c r="A108" s="83"/>
      <c r="B108" s="227"/>
      <c r="C108" s="101" t="s">
        <v>909</v>
      </c>
      <c r="D108" s="125">
        <v>7200</v>
      </c>
      <c r="E108" s="126">
        <f t="shared" si="6"/>
        <v>161.17624365047047</v>
      </c>
      <c r="F108" s="228"/>
      <c r="G108" s="228"/>
      <c r="H108" s="228"/>
      <c r="I108" s="83"/>
      <c r="J108" s="83"/>
      <c r="K108" s="83"/>
      <c r="L108" s="83"/>
      <c r="M108" s="83"/>
      <c r="N108" s="83"/>
      <c r="O108" s="83"/>
      <c r="P108" s="83"/>
      <c r="Q108" s="83"/>
      <c r="R108" s="83"/>
      <c r="S108" s="83"/>
      <c r="T108" s="83"/>
      <c r="U108" s="83"/>
      <c r="V108" s="83"/>
      <c r="W108" s="83"/>
      <c r="X108" s="83"/>
      <c r="Y108" s="83"/>
      <c r="Z108" s="83"/>
      <c r="AA108" s="83"/>
      <c r="AB108" s="83"/>
    </row>
    <row r="109" spans="1:28" ht="30" customHeight="1">
      <c r="A109" s="83"/>
      <c r="B109" s="227"/>
      <c r="C109" s="101" t="s">
        <v>910</v>
      </c>
      <c r="D109" s="125">
        <v>1793</v>
      </c>
      <c r="E109" s="126">
        <f t="shared" si="6"/>
        <v>40.137361786846327</v>
      </c>
      <c r="F109" s="228"/>
      <c r="G109" s="228"/>
      <c r="H109" s="228"/>
      <c r="I109" s="83"/>
      <c r="J109" s="83"/>
      <c r="K109" s="83"/>
      <c r="L109" s="83"/>
      <c r="M109" s="83"/>
      <c r="N109" s="83"/>
      <c r="O109" s="83"/>
      <c r="P109" s="83"/>
      <c r="Q109" s="83"/>
      <c r="R109" s="83"/>
      <c r="S109" s="83"/>
      <c r="T109" s="83"/>
      <c r="U109" s="83"/>
      <c r="V109" s="83"/>
      <c r="W109" s="83"/>
      <c r="X109" s="83"/>
      <c r="Y109" s="83"/>
      <c r="Z109" s="83"/>
      <c r="AA109" s="83"/>
      <c r="AB109" s="83"/>
    </row>
    <row r="110" spans="1:28" ht="30" customHeight="1">
      <c r="A110" s="83"/>
      <c r="B110" s="227"/>
      <c r="C110" s="101" t="s">
        <v>911</v>
      </c>
      <c r="D110" s="125">
        <v>3720</v>
      </c>
      <c r="E110" s="126">
        <f t="shared" si="6"/>
        <v>83.27439255274308</v>
      </c>
      <c r="F110" s="228"/>
      <c r="G110" s="228"/>
      <c r="H110" s="228"/>
      <c r="I110" s="83"/>
      <c r="J110" s="83"/>
      <c r="K110" s="83"/>
      <c r="L110" s="83"/>
      <c r="M110" s="83"/>
      <c r="N110" s="83"/>
      <c r="O110" s="83"/>
      <c r="P110" s="83"/>
      <c r="Q110" s="83"/>
      <c r="R110" s="83"/>
      <c r="S110" s="83"/>
      <c r="T110" s="83"/>
      <c r="U110" s="83"/>
      <c r="V110" s="83"/>
      <c r="W110" s="83"/>
      <c r="X110" s="83"/>
      <c r="Y110" s="83"/>
      <c r="Z110" s="83"/>
      <c r="AA110" s="83"/>
      <c r="AB110" s="83"/>
    </row>
    <row r="111" spans="1:28" ht="30" customHeight="1">
      <c r="A111" s="83"/>
      <c r="B111" s="227"/>
      <c r="C111" s="101" t="s">
        <v>912</v>
      </c>
      <c r="D111" s="125">
        <v>5787</v>
      </c>
      <c r="E111" s="126">
        <f t="shared" si="6"/>
        <v>129.54540583406563</v>
      </c>
      <c r="F111" s="228"/>
      <c r="G111" s="228"/>
      <c r="H111" s="228"/>
      <c r="I111" s="83"/>
      <c r="J111" s="83"/>
      <c r="K111" s="83"/>
      <c r="L111" s="83"/>
      <c r="M111" s="83"/>
      <c r="N111" s="83"/>
      <c r="O111" s="83"/>
      <c r="P111" s="83"/>
      <c r="Q111" s="83"/>
      <c r="R111" s="83"/>
      <c r="S111" s="83"/>
      <c r="T111" s="83"/>
      <c r="U111" s="83"/>
      <c r="V111" s="83"/>
      <c r="W111" s="83"/>
      <c r="X111" s="83"/>
      <c r="Y111" s="83"/>
      <c r="Z111" s="83"/>
      <c r="AA111" s="83"/>
      <c r="AB111" s="83"/>
    </row>
    <row r="112" spans="1:28" ht="30" customHeight="1">
      <c r="A112" s="83"/>
      <c r="B112" s="227"/>
      <c r="C112" s="127" t="s">
        <v>913</v>
      </c>
      <c r="D112" s="42">
        <v>4280</v>
      </c>
      <c r="E112" s="126">
        <f t="shared" si="6"/>
        <v>95.810322614446335</v>
      </c>
      <c r="F112" s="228"/>
      <c r="G112" s="228"/>
      <c r="H112" s="228"/>
      <c r="I112" s="83"/>
      <c r="J112" s="83"/>
      <c r="K112" s="83"/>
      <c r="L112" s="83"/>
      <c r="M112" s="83"/>
      <c r="N112" s="83"/>
      <c r="O112" s="83"/>
      <c r="P112" s="83"/>
      <c r="Q112" s="83"/>
      <c r="R112" s="83"/>
      <c r="S112" s="83"/>
      <c r="T112" s="83"/>
      <c r="U112" s="83"/>
      <c r="V112" s="83"/>
      <c r="W112" s="83"/>
      <c r="X112" s="83"/>
      <c r="Y112" s="83"/>
      <c r="Z112" s="83"/>
      <c r="AA112" s="83"/>
      <c r="AB112" s="83"/>
    </row>
    <row r="113" spans="1:28" ht="29.25" customHeight="1">
      <c r="A113" s="83"/>
      <c r="B113" s="227"/>
      <c r="C113" s="101" t="s">
        <v>914</v>
      </c>
      <c r="D113" s="128">
        <f t="shared" ref="D113:E113" si="7">SUM(D107:D112)</f>
        <v>47080</v>
      </c>
      <c r="E113" s="128">
        <f t="shared" si="7"/>
        <v>1053.9135487589097</v>
      </c>
      <c r="F113" s="193" t="s">
        <v>915</v>
      </c>
      <c r="G113" s="228"/>
      <c r="H113" s="228"/>
      <c r="I113" s="83"/>
      <c r="J113" s="83"/>
      <c r="K113" s="83"/>
      <c r="L113" s="83"/>
      <c r="M113" s="83"/>
      <c r="N113" s="83"/>
      <c r="O113" s="83"/>
      <c r="P113" s="83"/>
      <c r="Q113" s="83"/>
      <c r="R113" s="83"/>
      <c r="S113" s="83"/>
      <c r="T113" s="83"/>
      <c r="U113" s="83"/>
      <c r="V113" s="83"/>
      <c r="W113" s="83"/>
      <c r="X113" s="83"/>
      <c r="Y113" s="83"/>
      <c r="Z113" s="83"/>
      <c r="AA113" s="83"/>
      <c r="AB113" s="83"/>
    </row>
    <row r="114" spans="1:28" ht="33.75" customHeight="1">
      <c r="A114" s="83"/>
      <c r="B114" s="227"/>
      <c r="C114" s="83"/>
      <c r="D114" s="194"/>
      <c r="E114" s="227"/>
      <c r="F114" s="227"/>
      <c r="G114" s="227"/>
      <c r="H114" s="227"/>
      <c r="I114" s="83"/>
      <c r="J114" s="83"/>
      <c r="K114" s="83"/>
      <c r="L114" s="83"/>
      <c r="M114" s="83"/>
      <c r="N114" s="83"/>
      <c r="O114" s="83"/>
      <c r="P114" s="83"/>
      <c r="Q114" s="83"/>
      <c r="R114" s="83"/>
      <c r="S114" s="83"/>
      <c r="T114" s="83"/>
      <c r="U114" s="83"/>
      <c r="V114" s="83"/>
      <c r="W114" s="83"/>
      <c r="X114" s="83"/>
      <c r="Y114" s="83"/>
      <c r="Z114" s="83"/>
      <c r="AA114" s="83"/>
      <c r="AB114" s="83"/>
    </row>
    <row r="115" spans="1:28" ht="13.5" customHeight="1">
      <c r="A115" s="83"/>
      <c r="B115" s="227"/>
      <c r="C115" s="83"/>
      <c r="D115" s="83"/>
      <c r="E115" s="83"/>
      <c r="F115" s="105"/>
      <c r="G115" s="105"/>
      <c r="H115" s="105"/>
      <c r="I115" s="83"/>
      <c r="J115" s="83"/>
      <c r="K115" s="83"/>
      <c r="L115" s="83"/>
      <c r="M115" s="83"/>
      <c r="N115" s="83"/>
      <c r="O115" s="83"/>
      <c r="P115" s="83"/>
      <c r="Q115" s="83"/>
      <c r="R115" s="83"/>
      <c r="S115" s="83"/>
      <c r="T115" s="83"/>
      <c r="U115" s="83"/>
      <c r="V115" s="83"/>
      <c r="W115" s="83"/>
      <c r="X115" s="83"/>
      <c r="Y115" s="83"/>
      <c r="Z115" s="83"/>
      <c r="AA115" s="83"/>
      <c r="AB115" s="83"/>
    </row>
    <row r="116" spans="1:28" ht="12" customHeight="1">
      <c r="A116" s="83"/>
      <c r="B116" s="227"/>
      <c r="C116" s="101"/>
      <c r="D116" s="129"/>
      <c r="E116" s="83"/>
      <c r="F116" s="110"/>
      <c r="G116" s="83"/>
      <c r="H116" s="83"/>
      <c r="I116" s="83"/>
      <c r="J116" s="83"/>
      <c r="K116" s="83"/>
      <c r="L116" s="83"/>
      <c r="M116" s="83"/>
      <c r="N116" s="83"/>
      <c r="O116" s="83"/>
      <c r="P116" s="83"/>
      <c r="Q116" s="83"/>
      <c r="R116" s="83"/>
      <c r="S116" s="83"/>
      <c r="T116" s="83"/>
      <c r="U116" s="83"/>
      <c r="V116" s="83"/>
      <c r="W116" s="83"/>
      <c r="X116" s="83"/>
      <c r="Y116" s="83"/>
      <c r="Z116" s="83"/>
      <c r="AA116" s="83"/>
      <c r="AB116" s="83"/>
    </row>
    <row r="117" spans="1:28" ht="21" customHeight="1">
      <c r="A117" s="83"/>
      <c r="B117" s="227"/>
      <c r="C117" s="33" t="s">
        <v>916</v>
      </c>
      <c r="D117" s="98" t="s">
        <v>917</v>
      </c>
      <c r="E117" s="34" t="s">
        <v>918</v>
      </c>
      <c r="F117" s="101"/>
      <c r="G117" s="83"/>
      <c r="H117" s="83"/>
      <c r="I117" s="83"/>
      <c r="J117" s="83"/>
      <c r="K117" s="83"/>
      <c r="L117" s="83"/>
      <c r="M117" s="83"/>
      <c r="N117" s="83"/>
      <c r="O117" s="83"/>
      <c r="P117" s="83"/>
      <c r="Q117" s="83"/>
      <c r="R117" s="83"/>
      <c r="S117" s="83"/>
      <c r="T117" s="83"/>
      <c r="U117" s="83"/>
      <c r="V117" s="83"/>
      <c r="W117" s="83"/>
      <c r="X117" s="83"/>
      <c r="Y117" s="83"/>
      <c r="Z117" s="83"/>
      <c r="AA117" s="83"/>
      <c r="AB117" s="83"/>
    </row>
    <row r="118" spans="1:28" ht="28.5" customHeight="1">
      <c r="A118" s="83"/>
      <c r="B118" s="227"/>
      <c r="C118" s="101" t="s">
        <v>919</v>
      </c>
      <c r="D118" s="112">
        <f>D113/D135</f>
        <v>27057.471264367818</v>
      </c>
      <c r="E118" s="112">
        <f>E113/D135</f>
        <v>605.69744181546537</v>
      </c>
      <c r="F118" s="192" t="s">
        <v>920</v>
      </c>
      <c r="G118" s="228"/>
      <c r="H118" s="228"/>
      <c r="I118" s="83"/>
      <c r="J118" s="83"/>
      <c r="K118" s="83"/>
      <c r="L118" s="83"/>
      <c r="M118" s="83"/>
      <c r="N118" s="83"/>
      <c r="O118" s="83"/>
      <c r="P118" s="83"/>
      <c r="Q118" s="83"/>
      <c r="R118" s="83"/>
      <c r="S118" s="83"/>
      <c r="T118" s="83"/>
      <c r="U118" s="83"/>
      <c r="V118" s="83"/>
      <c r="W118" s="83"/>
      <c r="X118" s="83"/>
      <c r="Y118" s="83"/>
      <c r="Z118" s="83"/>
      <c r="AA118" s="83"/>
      <c r="AB118" s="83"/>
    </row>
    <row r="119" spans="1:28" ht="13.5" customHeight="1">
      <c r="A119" s="83"/>
      <c r="B119" s="227"/>
      <c r="C119" s="101"/>
      <c r="D119" s="83"/>
      <c r="E119" s="83"/>
      <c r="F119" s="110"/>
      <c r="G119" s="83"/>
      <c r="H119" s="83"/>
      <c r="I119" s="83"/>
      <c r="J119" s="83"/>
      <c r="K119" s="83"/>
      <c r="L119" s="83"/>
      <c r="M119" s="83"/>
      <c r="N119" s="83"/>
      <c r="O119" s="83"/>
      <c r="P119" s="83"/>
      <c r="Q119" s="83"/>
      <c r="R119" s="83"/>
      <c r="S119" s="83"/>
      <c r="T119" s="83"/>
      <c r="U119" s="83"/>
      <c r="V119" s="83"/>
      <c r="W119" s="83"/>
      <c r="X119" s="83"/>
      <c r="Y119" s="83"/>
      <c r="Z119" s="83"/>
      <c r="AA119" s="83"/>
      <c r="AB119" s="83"/>
    </row>
    <row r="120" spans="1:28" ht="13.5" customHeight="1">
      <c r="A120" s="83"/>
      <c r="B120" s="227"/>
      <c r="C120" s="33" t="s">
        <v>921</v>
      </c>
      <c r="D120" s="98" t="s">
        <v>829</v>
      </c>
      <c r="E120" s="83"/>
      <c r="F120" s="101"/>
      <c r="G120" s="83"/>
      <c r="H120" s="83"/>
      <c r="I120" s="83"/>
      <c r="J120" s="83"/>
      <c r="K120" s="83"/>
      <c r="L120" s="83"/>
      <c r="M120" s="83"/>
      <c r="N120" s="83"/>
      <c r="O120" s="83"/>
      <c r="P120" s="83"/>
      <c r="Q120" s="83"/>
      <c r="R120" s="83"/>
      <c r="S120" s="83"/>
      <c r="T120" s="83"/>
      <c r="U120" s="83"/>
      <c r="V120" s="83"/>
      <c r="W120" s="83"/>
      <c r="X120" s="83"/>
      <c r="Y120" s="83"/>
      <c r="Z120" s="83"/>
      <c r="AA120" s="83"/>
      <c r="AB120" s="83"/>
    </row>
    <row r="121" spans="1:28" ht="26.25" customHeight="1">
      <c r="A121" s="83"/>
      <c r="B121" s="227"/>
      <c r="C121" s="121" t="s">
        <v>922</v>
      </c>
      <c r="D121" s="130">
        <f t="shared" ref="D121:D126" si="8">D107/$D$113</f>
        <v>0.51614273576890402</v>
      </c>
      <c r="E121" s="101" t="s">
        <v>923</v>
      </c>
      <c r="F121" s="110"/>
      <c r="G121" s="110"/>
      <c r="H121" s="83"/>
      <c r="I121" s="83"/>
      <c r="J121" s="83"/>
      <c r="K121" s="83"/>
      <c r="L121" s="83"/>
      <c r="M121" s="83"/>
      <c r="N121" s="83"/>
      <c r="O121" s="83"/>
      <c r="P121" s="83"/>
      <c r="Q121" s="83"/>
      <c r="R121" s="83"/>
      <c r="S121" s="83"/>
      <c r="T121" s="83"/>
      <c r="U121" s="83"/>
      <c r="V121" s="83"/>
      <c r="W121" s="83"/>
      <c r="X121" s="83"/>
      <c r="Y121" s="83"/>
      <c r="Z121" s="83"/>
      <c r="AA121" s="83"/>
      <c r="AB121" s="83"/>
    </row>
    <row r="122" spans="1:28" ht="26.25" customHeight="1">
      <c r="A122" s="83"/>
      <c r="B122" s="227"/>
      <c r="C122" s="121" t="s">
        <v>924</v>
      </c>
      <c r="D122" s="130">
        <f t="shared" si="8"/>
        <v>0.15293118096856415</v>
      </c>
      <c r="E122" s="101" t="s">
        <v>925</v>
      </c>
      <c r="F122" s="110"/>
      <c r="G122" s="110"/>
      <c r="H122" s="83"/>
      <c r="I122" s="83"/>
      <c r="J122" s="83"/>
      <c r="K122" s="83"/>
      <c r="L122" s="83"/>
      <c r="M122" s="83"/>
      <c r="N122" s="83"/>
      <c r="O122" s="83"/>
      <c r="P122" s="83"/>
      <c r="Q122" s="83"/>
      <c r="R122" s="83"/>
      <c r="S122" s="83"/>
      <c r="T122" s="83"/>
      <c r="U122" s="83"/>
      <c r="V122" s="83"/>
      <c r="W122" s="83"/>
      <c r="X122" s="83"/>
      <c r="Y122" s="83"/>
      <c r="Z122" s="83"/>
      <c r="AA122" s="83"/>
      <c r="AB122" s="83"/>
    </row>
    <row r="123" spans="1:28" ht="26.25" customHeight="1">
      <c r="A123" s="83"/>
      <c r="B123" s="227"/>
      <c r="C123" s="121" t="s">
        <v>926</v>
      </c>
      <c r="D123" s="130">
        <f t="shared" si="8"/>
        <v>3.8084112149532709E-2</v>
      </c>
      <c r="E123" s="101" t="s">
        <v>927</v>
      </c>
      <c r="F123" s="101"/>
      <c r="G123" s="101"/>
      <c r="H123" s="83"/>
      <c r="I123" s="83"/>
      <c r="J123" s="83"/>
      <c r="K123" s="83"/>
      <c r="L123" s="83"/>
      <c r="M123" s="83"/>
      <c r="N123" s="83"/>
      <c r="O123" s="83"/>
      <c r="P123" s="83"/>
      <c r="Q123" s="83"/>
      <c r="R123" s="83"/>
      <c r="S123" s="83"/>
      <c r="T123" s="83"/>
      <c r="U123" s="83"/>
      <c r="V123" s="83"/>
      <c r="W123" s="83"/>
      <c r="X123" s="83"/>
      <c r="Y123" s="83"/>
      <c r="Z123" s="83"/>
      <c r="AA123" s="83"/>
      <c r="AB123" s="83"/>
    </row>
    <row r="124" spans="1:28" ht="26.25" customHeight="1">
      <c r="A124" s="83"/>
      <c r="B124" s="227"/>
      <c r="C124" s="121" t="s">
        <v>928</v>
      </c>
      <c r="D124" s="130">
        <f t="shared" si="8"/>
        <v>7.9014443500424802E-2</v>
      </c>
      <c r="E124" s="101" t="s">
        <v>929</v>
      </c>
      <c r="F124" s="110"/>
      <c r="G124" s="110"/>
      <c r="H124" s="83"/>
      <c r="I124" s="83"/>
      <c r="J124" s="83"/>
      <c r="K124" s="83"/>
      <c r="L124" s="83"/>
      <c r="M124" s="83"/>
      <c r="N124" s="83"/>
      <c r="O124" s="83"/>
      <c r="P124" s="83"/>
      <c r="Q124" s="83"/>
      <c r="R124" s="83"/>
      <c r="S124" s="83"/>
      <c r="T124" s="83"/>
      <c r="U124" s="83"/>
      <c r="V124" s="83"/>
      <c r="W124" s="83"/>
      <c r="X124" s="83"/>
      <c r="Y124" s="83"/>
      <c r="Z124" s="83"/>
      <c r="AA124" s="83"/>
      <c r="AB124" s="83"/>
    </row>
    <row r="125" spans="1:28" ht="26.25" customHeight="1">
      <c r="A125" s="83"/>
      <c r="B125" s="227"/>
      <c r="C125" s="121" t="s">
        <v>930</v>
      </c>
      <c r="D125" s="130">
        <f t="shared" si="8"/>
        <v>0.12291843670348343</v>
      </c>
      <c r="E125" s="101" t="s">
        <v>931</v>
      </c>
      <c r="F125" s="110"/>
      <c r="G125" s="110"/>
      <c r="H125" s="83"/>
      <c r="I125" s="83"/>
      <c r="J125" s="83"/>
      <c r="K125" s="83"/>
      <c r="L125" s="83"/>
      <c r="M125" s="83"/>
      <c r="N125" s="83"/>
      <c r="O125" s="83"/>
      <c r="P125" s="83"/>
      <c r="Q125" s="83"/>
      <c r="R125" s="83"/>
      <c r="S125" s="83"/>
      <c r="T125" s="83"/>
      <c r="U125" s="83"/>
      <c r="V125" s="83"/>
      <c r="W125" s="83"/>
      <c r="X125" s="83"/>
      <c r="Y125" s="83"/>
      <c r="Z125" s="83"/>
      <c r="AA125" s="83"/>
      <c r="AB125" s="83"/>
    </row>
    <row r="126" spans="1:28" ht="26.25" customHeight="1">
      <c r="A126" s="83"/>
      <c r="B126" s="227"/>
      <c r="C126" s="101" t="s">
        <v>932</v>
      </c>
      <c r="D126" s="131">
        <f t="shared" si="8"/>
        <v>9.0909090909090912E-2</v>
      </c>
      <c r="E126" s="101" t="s">
        <v>933</v>
      </c>
      <c r="F126" s="110"/>
      <c r="G126" s="110"/>
      <c r="H126" s="83"/>
      <c r="I126" s="83"/>
      <c r="J126" s="83"/>
      <c r="K126" s="83"/>
      <c r="L126" s="83"/>
      <c r="M126" s="83"/>
      <c r="N126" s="83"/>
      <c r="O126" s="83"/>
      <c r="P126" s="83"/>
      <c r="Q126" s="83"/>
      <c r="R126" s="83"/>
      <c r="S126" s="83"/>
      <c r="T126" s="83"/>
      <c r="U126" s="83"/>
      <c r="V126" s="83"/>
      <c r="W126" s="83"/>
      <c r="X126" s="83"/>
      <c r="Y126" s="83"/>
      <c r="Z126" s="83"/>
      <c r="AA126" s="83"/>
      <c r="AB126" s="83"/>
    </row>
    <row r="127" spans="1:28" ht="26.25" customHeight="1">
      <c r="A127" s="83"/>
      <c r="B127" s="132"/>
      <c r="C127" s="101"/>
      <c r="D127" s="133">
        <f>SUM(D121:D126)</f>
        <v>1</v>
      </c>
      <c r="E127" s="36" t="s">
        <v>865</v>
      </c>
      <c r="F127" s="100"/>
      <c r="G127" s="100"/>
      <c r="H127" s="100"/>
      <c r="I127" s="83"/>
      <c r="J127" s="83"/>
      <c r="K127" s="83"/>
      <c r="L127" s="83"/>
      <c r="M127" s="83"/>
      <c r="N127" s="83"/>
      <c r="O127" s="83"/>
      <c r="P127" s="83"/>
      <c r="Q127" s="83"/>
      <c r="R127" s="83"/>
      <c r="S127" s="83"/>
      <c r="T127" s="83"/>
      <c r="U127" s="83"/>
      <c r="V127" s="83"/>
      <c r="W127" s="83"/>
      <c r="X127" s="83"/>
      <c r="Y127" s="83"/>
      <c r="Z127" s="83"/>
      <c r="AA127" s="83"/>
      <c r="AB127" s="83"/>
    </row>
    <row r="128" spans="1:28" ht="13.5" customHeight="1">
      <c r="A128" s="83"/>
      <c r="B128" s="132"/>
      <c r="C128" s="101"/>
      <c r="D128" s="101"/>
      <c r="E128" s="83"/>
      <c r="F128" s="100"/>
      <c r="G128" s="100"/>
      <c r="H128" s="100"/>
      <c r="I128" s="83"/>
      <c r="J128" s="83"/>
      <c r="K128" s="83"/>
      <c r="L128" s="83"/>
      <c r="M128" s="83"/>
      <c r="N128" s="83"/>
      <c r="O128" s="83"/>
      <c r="P128" s="83"/>
      <c r="Q128" s="83"/>
      <c r="R128" s="83"/>
      <c r="S128" s="83"/>
      <c r="T128" s="83"/>
      <c r="U128" s="83"/>
      <c r="V128" s="83"/>
      <c r="W128" s="83"/>
      <c r="X128" s="83"/>
      <c r="Y128" s="83"/>
      <c r="Z128" s="83"/>
      <c r="AA128" s="83"/>
      <c r="AB128" s="83"/>
    </row>
    <row r="129" spans="1:28" ht="13.5" customHeight="1">
      <c r="A129" s="83"/>
      <c r="B129" s="101"/>
      <c r="C129" s="101"/>
      <c r="D129" s="101"/>
      <c r="E129" s="83"/>
      <c r="F129" s="100"/>
      <c r="G129" s="100"/>
      <c r="H129" s="100"/>
      <c r="I129" s="83"/>
      <c r="J129" s="83"/>
      <c r="K129" s="83"/>
      <c r="L129" s="83"/>
      <c r="M129" s="83"/>
      <c r="N129" s="83"/>
      <c r="O129" s="83"/>
      <c r="P129" s="83"/>
      <c r="Q129" s="83"/>
      <c r="R129" s="83"/>
      <c r="S129" s="83"/>
      <c r="T129" s="83"/>
      <c r="U129" s="83"/>
      <c r="V129" s="83"/>
      <c r="W129" s="83"/>
      <c r="X129" s="83"/>
      <c r="Y129" s="83"/>
      <c r="Z129" s="83"/>
      <c r="AA129" s="83"/>
      <c r="AB129" s="83"/>
    </row>
    <row r="130" spans="1:28" ht="13.5" customHeight="1">
      <c r="A130" s="83"/>
      <c r="B130" s="101"/>
      <c r="C130" s="101"/>
      <c r="D130" s="101"/>
      <c r="E130" s="83"/>
      <c r="F130" s="100"/>
      <c r="G130" s="100"/>
      <c r="H130" s="100"/>
      <c r="I130" s="83"/>
      <c r="J130" s="83"/>
      <c r="K130" s="83"/>
      <c r="L130" s="83"/>
      <c r="M130" s="83"/>
      <c r="N130" s="83"/>
      <c r="O130" s="83"/>
      <c r="P130" s="83"/>
      <c r="Q130" s="83"/>
      <c r="R130" s="83"/>
      <c r="S130" s="83"/>
      <c r="T130" s="83"/>
      <c r="U130" s="83"/>
      <c r="V130" s="83"/>
      <c r="W130" s="83"/>
      <c r="X130" s="83"/>
      <c r="Y130" s="83"/>
      <c r="Z130" s="83"/>
      <c r="AA130" s="83"/>
      <c r="AB130" s="83"/>
    </row>
    <row r="131" spans="1:28" ht="13.5" customHeight="1">
      <c r="A131" s="83"/>
      <c r="B131" s="187" t="s">
        <v>934</v>
      </c>
      <c r="C131" s="101"/>
      <c r="D131" s="98" t="s">
        <v>935</v>
      </c>
      <c r="E131" s="98" t="s">
        <v>936</v>
      </c>
      <c r="F131" s="102"/>
      <c r="G131" s="93"/>
      <c r="H131" s="93"/>
      <c r="I131" s="83"/>
      <c r="J131" s="83"/>
      <c r="K131" s="83"/>
      <c r="L131" s="83"/>
      <c r="M131" s="83"/>
      <c r="N131" s="83"/>
      <c r="O131" s="83"/>
      <c r="P131" s="83"/>
      <c r="Q131" s="83"/>
      <c r="R131" s="83"/>
      <c r="S131" s="83"/>
      <c r="T131" s="83"/>
      <c r="U131" s="83"/>
      <c r="V131" s="83"/>
      <c r="W131" s="83"/>
      <c r="X131" s="83"/>
      <c r="Y131" s="83"/>
      <c r="Z131" s="83"/>
      <c r="AA131" s="83"/>
      <c r="AB131" s="83"/>
    </row>
    <row r="132" spans="1:28" ht="35.25" customHeight="1">
      <c r="A132" s="83"/>
      <c r="B132" s="242"/>
      <c r="C132" s="101" t="s">
        <v>937</v>
      </c>
      <c r="D132" s="134">
        <v>2</v>
      </c>
      <c r="E132" s="134">
        <v>1</v>
      </c>
      <c r="F132" s="192" t="s">
        <v>938</v>
      </c>
      <c r="G132" s="228"/>
      <c r="H132" s="228"/>
      <c r="I132" s="83"/>
      <c r="J132" s="83"/>
      <c r="K132" s="83"/>
      <c r="L132" s="83"/>
      <c r="M132" s="83"/>
      <c r="N132" s="83"/>
      <c r="O132" s="83"/>
      <c r="P132" s="83"/>
      <c r="Q132" s="83"/>
      <c r="R132" s="83"/>
      <c r="S132" s="83"/>
      <c r="T132" s="83"/>
      <c r="U132" s="83"/>
      <c r="V132" s="83"/>
      <c r="W132" s="83"/>
      <c r="X132" s="83"/>
      <c r="Y132" s="83"/>
      <c r="Z132" s="83"/>
      <c r="AA132" s="83"/>
      <c r="AB132" s="83"/>
    </row>
    <row r="133" spans="1:28" ht="15" customHeight="1">
      <c r="A133" s="83"/>
      <c r="B133" s="43"/>
      <c r="C133" s="101"/>
      <c r="D133" s="83"/>
      <c r="E133" s="83"/>
      <c r="F133" s="100"/>
      <c r="G133" s="100"/>
      <c r="H133" s="100"/>
      <c r="I133" s="83"/>
      <c r="J133" s="83"/>
      <c r="K133" s="83"/>
      <c r="L133" s="83"/>
      <c r="M133" s="83"/>
      <c r="N133" s="83"/>
      <c r="O133" s="83"/>
      <c r="P133" s="83"/>
      <c r="Q133" s="83"/>
      <c r="R133" s="83"/>
      <c r="S133" s="83"/>
      <c r="T133" s="83"/>
      <c r="U133" s="83"/>
      <c r="V133" s="83"/>
      <c r="W133" s="83"/>
      <c r="X133" s="83"/>
      <c r="Y133" s="83"/>
      <c r="Z133" s="83"/>
      <c r="AA133" s="83"/>
      <c r="AB133" s="83"/>
    </row>
    <row r="134" spans="1:28" ht="14.25" customHeight="1">
      <c r="A134" s="83"/>
      <c r="B134" s="183" t="s">
        <v>939</v>
      </c>
      <c r="C134" s="101"/>
      <c r="D134" s="98" t="s">
        <v>940</v>
      </c>
      <c r="E134" s="83"/>
      <c r="F134" s="102"/>
      <c r="G134" s="93"/>
      <c r="H134" s="93"/>
      <c r="I134" s="83"/>
      <c r="J134" s="83"/>
      <c r="K134" s="83"/>
      <c r="L134" s="83"/>
      <c r="M134" s="83"/>
      <c r="N134" s="83"/>
      <c r="O134" s="83"/>
      <c r="P134" s="83"/>
      <c r="Q134" s="83"/>
      <c r="R134" s="83"/>
      <c r="S134" s="83"/>
      <c r="T134" s="83"/>
      <c r="U134" s="83"/>
      <c r="V134" s="83"/>
      <c r="W134" s="83"/>
      <c r="X134" s="83"/>
      <c r="Y134" s="83"/>
      <c r="Z134" s="83"/>
      <c r="AA134" s="83"/>
      <c r="AB134" s="83"/>
    </row>
    <row r="135" spans="1:28" ht="35.25" customHeight="1">
      <c r="A135" s="83"/>
      <c r="B135" s="242"/>
      <c r="C135" s="101" t="s">
        <v>941</v>
      </c>
      <c r="D135" s="134">
        <v>1.74</v>
      </c>
      <c r="E135" s="195" t="s">
        <v>942</v>
      </c>
      <c r="F135" s="228"/>
      <c r="G135" s="228"/>
      <c r="H135" s="228"/>
      <c r="I135" s="83"/>
      <c r="J135" s="83"/>
      <c r="K135" s="83"/>
      <c r="L135" s="83"/>
      <c r="M135" s="83"/>
      <c r="N135" s="83"/>
      <c r="O135" s="83"/>
      <c r="P135" s="83"/>
      <c r="Q135" s="83"/>
      <c r="R135" s="83"/>
      <c r="S135" s="83"/>
      <c r="T135" s="83"/>
      <c r="U135" s="83"/>
      <c r="V135" s="83"/>
      <c r="W135" s="83"/>
      <c r="X135" s="83"/>
      <c r="Y135" s="83"/>
      <c r="Z135" s="83"/>
      <c r="AA135" s="83"/>
      <c r="AB135" s="83"/>
    </row>
    <row r="136" spans="1:28" ht="13.5" customHeight="1">
      <c r="A136" s="83"/>
      <c r="B136" s="102"/>
      <c r="C136" s="101"/>
      <c r="D136" s="83"/>
      <c r="E136" s="83"/>
      <c r="F136" s="110"/>
      <c r="G136" s="83"/>
      <c r="H136" s="83"/>
      <c r="I136" s="83"/>
      <c r="J136" s="83"/>
      <c r="K136" s="83"/>
      <c r="L136" s="83"/>
      <c r="M136" s="83"/>
      <c r="N136" s="83"/>
      <c r="O136" s="83"/>
      <c r="P136" s="83"/>
      <c r="Q136" s="83"/>
      <c r="R136" s="83"/>
      <c r="S136" s="83"/>
      <c r="T136" s="83"/>
      <c r="U136" s="83"/>
      <c r="V136" s="83"/>
      <c r="W136" s="83"/>
      <c r="X136" s="83"/>
      <c r="Y136" s="83"/>
      <c r="Z136" s="83"/>
      <c r="AA136" s="83"/>
      <c r="AB136" s="83"/>
    </row>
    <row r="137" spans="1:28" ht="13.5" customHeight="1">
      <c r="A137" s="135"/>
      <c r="B137" s="135"/>
      <c r="C137" s="136"/>
      <c r="D137" s="90"/>
      <c r="E137" s="90"/>
      <c r="F137" s="137"/>
      <c r="G137" s="90"/>
      <c r="H137" s="90"/>
      <c r="I137" s="90"/>
      <c r="J137" s="90"/>
      <c r="K137" s="83"/>
      <c r="L137" s="83"/>
      <c r="M137" s="83"/>
      <c r="N137" s="83"/>
      <c r="O137" s="83"/>
      <c r="P137" s="83"/>
      <c r="Q137" s="83"/>
      <c r="R137" s="83"/>
      <c r="S137" s="83"/>
      <c r="T137" s="83"/>
      <c r="U137" s="83"/>
      <c r="V137" s="83"/>
      <c r="W137" s="83"/>
      <c r="X137" s="83"/>
      <c r="Y137" s="83"/>
      <c r="Z137" s="83"/>
      <c r="AA137" s="83"/>
      <c r="AB137" s="83"/>
    </row>
    <row r="138" spans="1:28" ht="13.5" customHeight="1">
      <c r="A138" s="102"/>
      <c r="B138" s="102"/>
      <c r="C138" s="101"/>
      <c r="D138" s="83"/>
      <c r="E138" s="83"/>
      <c r="F138" s="110"/>
      <c r="G138" s="83"/>
      <c r="H138" s="83"/>
      <c r="I138" s="83"/>
      <c r="J138" s="83"/>
      <c r="K138" s="83"/>
      <c r="L138" s="83"/>
      <c r="M138" s="83"/>
      <c r="N138" s="83"/>
      <c r="O138" s="83"/>
      <c r="P138" s="83"/>
      <c r="Q138" s="83"/>
      <c r="R138" s="83"/>
      <c r="S138" s="83"/>
      <c r="T138" s="83"/>
      <c r="U138" s="83"/>
      <c r="V138" s="83"/>
      <c r="W138" s="83"/>
      <c r="X138" s="83"/>
      <c r="Y138" s="83"/>
      <c r="Z138" s="83"/>
      <c r="AA138" s="83"/>
      <c r="AB138" s="83"/>
    </row>
    <row r="139" spans="1:28">
      <c r="A139" s="83"/>
      <c r="B139" s="91" t="s">
        <v>943</v>
      </c>
      <c r="C139" s="92"/>
      <c r="D139" s="92"/>
      <c r="E139" s="92"/>
      <c r="F139" s="92"/>
      <c r="G139" s="92"/>
      <c r="H139" s="92"/>
      <c r="I139" s="92"/>
      <c r="J139" s="83"/>
      <c r="K139" s="83"/>
      <c r="L139" s="83"/>
      <c r="M139" s="83"/>
      <c r="N139" s="83"/>
      <c r="O139" s="83"/>
      <c r="P139" s="83"/>
      <c r="Q139" s="83"/>
      <c r="R139" s="83"/>
      <c r="S139" s="83"/>
      <c r="T139" s="83"/>
      <c r="U139" s="83"/>
      <c r="V139" s="83"/>
      <c r="W139" s="83"/>
      <c r="X139" s="83"/>
      <c r="Y139" s="83"/>
      <c r="Z139" s="83"/>
      <c r="AA139" s="83"/>
      <c r="AB139" s="83"/>
    </row>
    <row r="140" spans="1:28" ht="25.5" customHeight="1">
      <c r="A140" s="83"/>
      <c r="B140" s="38" t="s">
        <v>840</v>
      </c>
      <c r="C140" s="138" t="s">
        <v>944</v>
      </c>
      <c r="D140" s="139"/>
      <c r="E140" s="140"/>
      <c r="F140" s="44"/>
      <c r="G140" s="44"/>
      <c r="H140" s="44"/>
      <c r="I140" s="44"/>
      <c r="J140" s="83"/>
      <c r="K140" s="83"/>
      <c r="L140" s="83"/>
      <c r="M140" s="83"/>
      <c r="N140" s="83"/>
      <c r="O140" s="83"/>
      <c r="P140" s="83"/>
      <c r="Q140" s="83"/>
      <c r="R140" s="83"/>
      <c r="S140" s="83"/>
      <c r="T140" s="83"/>
      <c r="U140" s="83"/>
      <c r="V140" s="83"/>
      <c r="W140" s="83"/>
      <c r="X140" s="83"/>
      <c r="Y140" s="83"/>
      <c r="Z140" s="83"/>
      <c r="AA140" s="83"/>
      <c r="AB140" s="83"/>
    </row>
    <row r="141" spans="1:28" ht="20.25" customHeight="1">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row>
    <row r="142" spans="1:28" ht="23.25" customHeight="1">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row>
    <row r="143" spans="1:28" ht="23.25" customHeight="1">
      <c r="A143" s="83"/>
      <c r="B143" s="184" t="s">
        <v>945</v>
      </c>
      <c r="C143" s="33" t="s">
        <v>946</v>
      </c>
      <c r="D143" s="34" t="s">
        <v>917</v>
      </c>
      <c r="E143" s="45" t="s">
        <v>947</v>
      </c>
      <c r="F143" s="45" t="s">
        <v>948</v>
      </c>
      <c r="G143" s="113" t="s">
        <v>949</v>
      </c>
      <c r="H143" s="196" t="s">
        <v>840</v>
      </c>
      <c r="I143" s="227"/>
      <c r="J143" s="83"/>
      <c r="K143" s="83"/>
      <c r="L143" s="83"/>
      <c r="M143" s="83"/>
      <c r="N143" s="83"/>
      <c r="O143" s="83"/>
      <c r="P143" s="83"/>
      <c r="Q143" s="83"/>
      <c r="R143" s="83"/>
      <c r="S143" s="83"/>
      <c r="T143" s="83"/>
      <c r="U143" s="83"/>
      <c r="V143" s="83"/>
      <c r="W143" s="83"/>
      <c r="X143" s="83"/>
      <c r="Y143" s="83"/>
      <c r="Z143" s="83"/>
      <c r="AA143" s="83"/>
      <c r="AB143" s="83"/>
    </row>
    <row r="144" spans="1:28" ht="36" customHeight="1">
      <c r="A144" s="83"/>
      <c r="B144" s="227"/>
      <c r="C144" s="101" t="s">
        <v>950</v>
      </c>
      <c r="D144" s="99"/>
      <c r="E144" s="112">
        <f t="shared" ref="E144:E145" si="9">D144*$D$102</f>
        <v>0</v>
      </c>
      <c r="F144" s="112">
        <f t="shared" ref="F144:G144" si="10">D144*$D$135</f>
        <v>0</v>
      </c>
      <c r="G144" s="112">
        <f t="shared" si="10"/>
        <v>0</v>
      </c>
      <c r="H144" s="197" t="s">
        <v>951</v>
      </c>
      <c r="I144" s="245"/>
      <c r="J144" s="83"/>
      <c r="K144" s="83"/>
      <c r="L144" s="83"/>
      <c r="M144" s="83"/>
      <c r="N144" s="83"/>
      <c r="O144" s="83"/>
      <c r="P144" s="83"/>
      <c r="Q144" s="83"/>
      <c r="R144" s="83"/>
      <c r="S144" s="83"/>
      <c r="T144" s="83"/>
      <c r="U144" s="83"/>
      <c r="V144" s="83"/>
      <c r="W144" s="83"/>
      <c r="X144" s="83"/>
      <c r="Y144" s="83"/>
      <c r="Z144" s="83"/>
      <c r="AA144" s="83"/>
      <c r="AB144" s="83"/>
    </row>
    <row r="145" spans="1:28" ht="36" customHeight="1">
      <c r="A145" s="83"/>
      <c r="B145" s="227"/>
      <c r="C145" s="101" t="s">
        <v>952</v>
      </c>
      <c r="D145" s="99"/>
      <c r="E145" s="112">
        <f t="shared" si="9"/>
        <v>0</v>
      </c>
      <c r="F145" s="112">
        <f t="shared" ref="F145:G145" si="11">D145*$D$135</f>
        <v>0</v>
      </c>
      <c r="G145" s="112">
        <f t="shared" si="11"/>
        <v>0</v>
      </c>
      <c r="H145" s="230"/>
      <c r="I145" s="246"/>
      <c r="J145" s="83"/>
      <c r="K145" s="83"/>
      <c r="L145" s="83"/>
      <c r="M145" s="83"/>
      <c r="N145" s="83"/>
      <c r="O145" s="83"/>
      <c r="P145" s="83"/>
      <c r="Q145" s="83"/>
      <c r="R145" s="83"/>
      <c r="S145" s="83"/>
      <c r="T145" s="83"/>
      <c r="U145" s="83"/>
      <c r="V145" s="83"/>
      <c r="W145" s="83"/>
      <c r="X145" s="83"/>
      <c r="Y145" s="83"/>
      <c r="Z145" s="83"/>
      <c r="AA145" s="83"/>
      <c r="AB145" s="83"/>
    </row>
    <row r="146" spans="1:28" ht="13.5" customHeight="1">
      <c r="A146" s="83"/>
      <c r="B146" s="227"/>
      <c r="C146" s="101"/>
      <c r="D146" s="101"/>
      <c r="E146" s="101"/>
      <c r="F146" s="101"/>
      <c r="G146" s="101"/>
      <c r="H146" s="101"/>
      <c r="I146" s="101"/>
      <c r="J146" s="101"/>
      <c r="K146" s="83"/>
      <c r="L146" s="83"/>
      <c r="M146" s="83"/>
      <c r="N146" s="83"/>
      <c r="O146" s="83"/>
      <c r="P146" s="83"/>
      <c r="Q146" s="83"/>
      <c r="R146" s="83"/>
      <c r="S146" s="83"/>
      <c r="T146" s="83"/>
      <c r="U146" s="83"/>
      <c r="V146" s="83"/>
      <c r="W146" s="83"/>
      <c r="X146" s="83"/>
      <c r="Y146" s="83"/>
      <c r="Z146" s="83"/>
      <c r="AA146" s="83"/>
      <c r="AB146" s="83"/>
    </row>
    <row r="147" spans="1:28" ht="13.5" customHeight="1">
      <c r="A147" s="83"/>
      <c r="B147" s="227"/>
      <c r="C147" s="33" t="s">
        <v>953</v>
      </c>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row>
    <row r="148" spans="1:28" ht="24.75" customHeight="1">
      <c r="A148" s="83"/>
      <c r="B148" s="227"/>
      <c r="C148" s="101" t="s">
        <v>954</v>
      </c>
      <c r="D148" s="99">
        <v>15201.65</v>
      </c>
      <c r="E148" s="112">
        <f t="shared" ref="E148:E152" si="12">D148*$D$102</f>
        <v>340.2978950401631</v>
      </c>
      <c r="F148" s="112">
        <f t="shared" ref="F148:G148" si="13">D148*$D$135</f>
        <v>26450.870999999999</v>
      </c>
      <c r="G148" s="112">
        <f t="shared" si="13"/>
        <v>592.11833736988376</v>
      </c>
      <c r="H148" s="188" t="s">
        <v>955</v>
      </c>
      <c r="I148" s="245"/>
      <c r="J148" s="83"/>
      <c r="K148" s="83"/>
      <c r="L148" s="83"/>
      <c r="M148" s="83"/>
      <c r="N148" s="83"/>
      <c r="O148" s="83"/>
      <c r="P148" s="83"/>
      <c r="Q148" s="83"/>
      <c r="R148" s="83"/>
      <c r="S148" s="83"/>
      <c r="T148" s="83"/>
      <c r="U148" s="83"/>
      <c r="V148" s="83"/>
      <c r="W148" s="83"/>
      <c r="X148" s="83"/>
      <c r="Y148" s="83"/>
      <c r="Z148" s="83"/>
      <c r="AA148" s="83"/>
      <c r="AB148" s="83"/>
    </row>
    <row r="149" spans="1:28" ht="24.75" customHeight="1">
      <c r="A149" s="83"/>
      <c r="B149" s="227"/>
      <c r="C149" s="101" t="s">
        <v>956</v>
      </c>
      <c r="D149" s="99">
        <v>10000</v>
      </c>
      <c r="E149" s="112">
        <f t="shared" si="12"/>
        <v>223.85589395898677</v>
      </c>
      <c r="F149" s="112">
        <f t="shared" ref="F149:G149" si="14">D149*$D$135</f>
        <v>17400</v>
      </c>
      <c r="G149" s="112">
        <f t="shared" si="14"/>
        <v>389.509255488637</v>
      </c>
      <c r="H149" s="229"/>
      <c r="I149" s="247"/>
      <c r="J149" s="83"/>
      <c r="K149" s="83"/>
      <c r="L149" s="83"/>
      <c r="M149" s="83"/>
      <c r="N149" s="83"/>
      <c r="O149" s="83"/>
      <c r="P149" s="83"/>
      <c r="Q149" s="83"/>
      <c r="R149" s="83"/>
      <c r="S149" s="83"/>
      <c r="T149" s="83"/>
      <c r="U149" s="83"/>
      <c r="V149" s="83"/>
      <c r="W149" s="83"/>
      <c r="X149" s="83"/>
      <c r="Y149" s="83"/>
      <c r="Z149" s="83"/>
      <c r="AA149" s="83"/>
      <c r="AB149" s="83"/>
    </row>
    <row r="150" spans="1:28" ht="24.75" customHeight="1">
      <c r="A150" s="83"/>
      <c r="B150" s="227"/>
      <c r="C150" s="101" t="s">
        <v>957</v>
      </c>
      <c r="D150" s="99">
        <v>11000</v>
      </c>
      <c r="E150" s="112">
        <f t="shared" si="12"/>
        <v>246.24148335488545</v>
      </c>
      <c r="F150" s="112">
        <f t="shared" ref="F150:G150" si="15">D150*$D$135</f>
        <v>19140</v>
      </c>
      <c r="G150" s="112">
        <f t="shared" si="15"/>
        <v>428.46018103750066</v>
      </c>
      <c r="H150" s="229"/>
      <c r="I150" s="247"/>
      <c r="J150" s="83"/>
      <c r="K150" s="83"/>
      <c r="L150" s="83"/>
      <c r="M150" s="83"/>
      <c r="N150" s="83"/>
      <c r="O150" s="83"/>
      <c r="P150" s="83"/>
      <c r="Q150" s="83"/>
      <c r="R150" s="83"/>
      <c r="S150" s="83"/>
      <c r="T150" s="83"/>
      <c r="U150" s="83"/>
      <c r="V150" s="83"/>
      <c r="W150" s="83"/>
      <c r="X150" s="83"/>
      <c r="Y150" s="83"/>
      <c r="Z150" s="83"/>
      <c r="AA150" s="83"/>
      <c r="AB150" s="83"/>
    </row>
    <row r="151" spans="1:28" ht="24.75" customHeight="1">
      <c r="A151" s="83"/>
      <c r="B151" s="227"/>
      <c r="C151" s="101" t="s">
        <v>958</v>
      </c>
      <c r="D151" s="99">
        <v>16500</v>
      </c>
      <c r="E151" s="112">
        <f t="shared" si="12"/>
        <v>369.36222503232813</v>
      </c>
      <c r="F151" s="112">
        <f t="shared" ref="F151:G151" si="16">D151*$D$135</f>
        <v>28710</v>
      </c>
      <c r="G151" s="112">
        <f t="shared" si="16"/>
        <v>642.69027155625099</v>
      </c>
      <c r="H151" s="230"/>
      <c r="I151" s="246"/>
      <c r="J151" s="83"/>
      <c r="K151" s="83"/>
      <c r="L151" s="83"/>
      <c r="M151" s="83"/>
      <c r="N151" s="83"/>
      <c r="O151" s="83"/>
      <c r="P151" s="83"/>
      <c r="Q151" s="83"/>
      <c r="R151" s="83"/>
      <c r="S151" s="83"/>
      <c r="T151" s="83"/>
      <c r="U151" s="83"/>
      <c r="V151" s="83"/>
      <c r="W151" s="83"/>
      <c r="X151" s="83"/>
      <c r="Y151" s="83"/>
      <c r="Z151" s="83"/>
      <c r="AA151" s="83"/>
      <c r="AB151" s="83"/>
    </row>
    <row r="152" spans="1:28" ht="26.25" customHeight="1">
      <c r="A152" s="83"/>
      <c r="B152" s="83"/>
      <c r="C152" s="101" t="s">
        <v>959</v>
      </c>
      <c r="D152" s="99">
        <v>7100</v>
      </c>
      <c r="E152" s="112">
        <f t="shared" si="12"/>
        <v>158.9376847108806</v>
      </c>
      <c r="F152" s="112">
        <f t="shared" ref="F152:G152" si="17">D152*$D$135</f>
        <v>12354</v>
      </c>
      <c r="G152" s="112">
        <f t="shared" si="17"/>
        <v>276.55157139693227</v>
      </c>
      <c r="H152" s="141"/>
      <c r="I152" s="83"/>
      <c r="J152" s="83"/>
      <c r="K152" s="83"/>
      <c r="L152" s="83"/>
      <c r="M152" s="83"/>
      <c r="N152" s="83"/>
      <c r="O152" s="83"/>
      <c r="P152" s="83"/>
      <c r="Q152" s="83"/>
      <c r="R152" s="83"/>
      <c r="S152" s="83"/>
      <c r="T152" s="83"/>
      <c r="U152" s="83"/>
      <c r="V152" s="83"/>
      <c r="W152" s="83"/>
      <c r="X152" s="83"/>
      <c r="Y152" s="83"/>
      <c r="Z152" s="83"/>
      <c r="AA152" s="83"/>
      <c r="AB152" s="83"/>
    </row>
    <row r="153" spans="1:28" ht="13.5" customHeight="1">
      <c r="A153" s="83"/>
      <c r="B153" s="83"/>
      <c r="C153" s="83"/>
      <c r="D153" s="83"/>
      <c r="E153" s="83"/>
      <c r="F153" s="83"/>
      <c r="G153" s="83"/>
      <c r="H153" s="141"/>
      <c r="I153" s="83"/>
      <c r="J153" s="83"/>
      <c r="K153" s="83"/>
      <c r="L153" s="83"/>
      <c r="M153" s="83"/>
      <c r="N153" s="83"/>
      <c r="O153" s="83"/>
      <c r="P153" s="83"/>
      <c r="Q153" s="83"/>
      <c r="R153" s="83"/>
      <c r="S153" s="83"/>
      <c r="T153" s="83"/>
      <c r="U153" s="83"/>
      <c r="V153" s="83"/>
      <c r="W153" s="83"/>
      <c r="X153" s="83"/>
      <c r="Y153" s="83"/>
      <c r="Z153" s="83"/>
      <c r="AA153" s="83"/>
      <c r="AB153" s="83"/>
    </row>
    <row r="154" spans="1:28" ht="13.5" customHeight="1">
      <c r="A154" s="135"/>
      <c r="B154" s="23"/>
      <c r="C154" s="90"/>
      <c r="D154" s="90"/>
      <c r="E154" s="90"/>
      <c r="F154" s="90"/>
      <c r="G154" s="90"/>
      <c r="H154" s="90"/>
      <c r="I154" s="90"/>
      <c r="J154" s="90"/>
      <c r="K154" s="83"/>
      <c r="L154" s="83"/>
      <c r="M154" s="83"/>
      <c r="N154" s="83"/>
      <c r="O154" s="83"/>
      <c r="P154" s="83"/>
      <c r="Q154" s="83"/>
      <c r="R154" s="83"/>
      <c r="S154" s="83"/>
      <c r="T154" s="83"/>
      <c r="U154" s="83"/>
      <c r="V154" s="83"/>
      <c r="W154" s="83"/>
      <c r="X154" s="83"/>
      <c r="Y154" s="83"/>
      <c r="Z154" s="83"/>
      <c r="AA154" s="83"/>
      <c r="AB154" s="83"/>
    </row>
    <row r="155" spans="1:28" ht="13.5" customHeight="1">
      <c r="A155" s="102"/>
      <c r="B155" s="24"/>
      <c r="C155" s="46" t="s">
        <v>960</v>
      </c>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row>
    <row r="156" spans="1:28" ht="13.5" customHeight="1">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row>
    <row r="157" spans="1:28" ht="13.5" customHeight="1">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row>
    <row r="158" spans="1:28" ht="13.5" customHeight="1">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row>
    <row r="159" spans="1:28" ht="13.5" customHeight="1">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row>
    <row r="160" spans="1:28" ht="13.5" customHeight="1">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row>
    <row r="161" spans="1:28" ht="13.5" customHeight="1">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row>
    <row r="162" spans="1:28" ht="13.5" customHeight="1">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row>
    <row r="163" spans="1:28" ht="13.5" customHeight="1">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row>
    <row r="164" spans="1:28" ht="13.5" customHeight="1">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row>
    <row r="165" spans="1:28" ht="13.5" customHeight="1">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row>
    <row r="166" spans="1:28" ht="13.5" customHeight="1">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row>
    <row r="167" spans="1:28" ht="13.5" customHeight="1">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row>
    <row r="168" spans="1:28" ht="13.5" customHeight="1">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row>
    <row r="169" spans="1:28" ht="13.5" customHeight="1">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row>
    <row r="170" spans="1:28" ht="13.5" customHeight="1">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row>
    <row r="171" spans="1:28" ht="13.5" customHeight="1">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row>
    <row r="172" spans="1:28" ht="13.5" customHeight="1">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row>
    <row r="173" spans="1:28" ht="13.5" customHeight="1">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row>
    <row r="174" spans="1:28" ht="13.5" customHeight="1">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row>
    <row r="175" spans="1:28" ht="13.5" customHeight="1">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row>
    <row r="176" spans="1:28" ht="13.5" customHeight="1">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row>
    <row r="177" spans="1:28" ht="13.5" customHeight="1">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row>
    <row r="178" spans="1:28" ht="13.5" customHeight="1">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row>
    <row r="179" spans="1:28" ht="13.5" customHeight="1">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row>
    <row r="180" spans="1:28" ht="13.5" customHeight="1">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row>
    <row r="181" spans="1:28" ht="13.5" customHeight="1">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row>
    <row r="182" spans="1:28" ht="13.5" customHeight="1">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row>
    <row r="183" spans="1:28" ht="13.5" customHeight="1">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row>
    <row r="184" spans="1:28" ht="13.5" customHeight="1">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row>
    <row r="185" spans="1:28" ht="13.5" customHeight="1">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row>
    <row r="186" spans="1:28" ht="13.5" customHeight="1">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row>
    <row r="187" spans="1:28" ht="13.5" customHeight="1">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row>
    <row r="188" spans="1:28" ht="13.5" customHeight="1">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row>
    <row r="189" spans="1:28" ht="13.5" customHeight="1">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row>
    <row r="190" spans="1:28" ht="13.5" customHeight="1">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row>
    <row r="191" spans="1:28" ht="13.5" customHeight="1">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row>
    <row r="192" spans="1:28" ht="13.5" customHeight="1">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row>
    <row r="193" spans="1:28" ht="13.5" customHeight="1">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row>
    <row r="194" spans="1:28" ht="13.5" customHeight="1">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row>
    <row r="195" spans="1:28" ht="13.5" customHeight="1">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row>
    <row r="196" spans="1:28" ht="13.5" customHeight="1">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row>
    <row r="197" spans="1:28" ht="13.5" customHeight="1">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row>
    <row r="198" spans="1:28" ht="13.5" customHeight="1">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row>
    <row r="199" spans="1:28" ht="13.5" customHeight="1">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row>
    <row r="200" spans="1:28" ht="13.5" customHeight="1">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row>
    <row r="201" spans="1:28" ht="13.5" customHeight="1">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row>
    <row r="202" spans="1:28" ht="13.5" customHeight="1">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row>
    <row r="203" spans="1:28" ht="13.5" customHeight="1">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row>
    <row r="204" spans="1:28" ht="13.5" customHeight="1">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row>
    <row r="205" spans="1:28" ht="13.5" customHeight="1">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row>
    <row r="206" spans="1:28" ht="13.5" customHeight="1">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row>
    <row r="207" spans="1:28" ht="13.5" customHeight="1">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row>
    <row r="208" spans="1:28" ht="13.5" customHeight="1">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row>
    <row r="209" spans="1:28" ht="13.5" customHeight="1">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row>
    <row r="210" spans="1:28" ht="13.5" customHeight="1">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row>
    <row r="211" spans="1:28" ht="13.5" customHeight="1">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row>
    <row r="212" spans="1:28" ht="13.5" customHeight="1">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row>
    <row r="213" spans="1:28" ht="13.5" customHeight="1">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row>
    <row r="214" spans="1:28" ht="13.5" customHeight="1">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row>
    <row r="215" spans="1:28" ht="13.5" customHeight="1">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row>
    <row r="216" spans="1:28" ht="13.5" customHeight="1">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row>
    <row r="217" spans="1:28" ht="13.5" customHeight="1">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row>
    <row r="218" spans="1:28" ht="13.5" customHeight="1">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row>
    <row r="219" spans="1:28" ht="13.5" customHeight="1">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row>
    <row r="220" spans="1:28" ht="13.5" customHeight="1">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row>
    <row r="221" spans="1:28" ht="13.5" customHeight="1">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row>
    <row r="222" spans="1:28" ht="13.5" customHeight="1">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row>
    <row r="223" spans="1:28" ht="13.5" customHeight="1">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row>
    <row r="224" spans="1:28" ht="13.5" customHeight="1">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row>
    <row r="225" spans="1:28" ht="13.5" customHeight="1">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row>
    <row r="226" spans="1:28" ht="13.5" customHeight="1">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row>
    <row r="227" spans="1:28" ht="13.5" customHeight="1">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row>
    <row r="228" spans="1:28" ht="13.5" customHeight="1">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row>
    <row r="229" spans="1:28" ht="13.5" customHeight="1">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row>
    <row r="230" spans="1:28" ht="13.5" customHeight="1">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row>
    <row r="231" spans="1:28" ht="13.5" customHeight="1">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row>
    <row r="232" spans="1:28" ht="13.5" customHeight="1">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row>
    <row r="233" spans="1:28" ht="13.5" customHeight="1">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row>
    <row r="234" spans="1:28" ht="13.5" customHeight="1">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row>
    <row r="235" spans="1:28" ht="13.5" customHeight="1">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row>
    <row r="236" spans="1:28" ht="13.5" customHeight="1">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row>
    <row r="237" spans="1:28" ht="13.5" customHeight="1">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row>
    <row r="238" spans="1:28" ht="13.5" customHeight="1">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row>
    <row r="239" spans="1:28" ht="13.5" customHeight="1">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row>
    <row r="240" spans="1:28" ht="13.5" customHeight="1">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row>
    <row r="241" spans="1:28" ht="13.5" customHeight="1">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row>
    <row r="242" spans="1:28" ht="13.5" customHeight="1">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row>
    <row r="243" spans="1:28" ht="13.5" customHeight="1">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row>
    <row r="244" spans="1:28" ht="13.5" customHeight="1">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row>
    <row r="245" spans="1:28" ht="13.5" customHeight="1">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row>
    <row r="246" spans="1:28" ht="13.5" customHeight="1">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row>
    <row r="247" spans="1:28" ht="13.5" customHeight="1">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row>
    <row r="248" spans="1:28" ht="13.5" customHeight="1">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row>
    <row r="249" spans="1:28" ht="13.5" customHeight="1">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row>
    <row r="250" spans="1:28" ht="13.5" customHeight="1">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row>
    <row r="251" spans="1:28" ht="13.5" customHeight="1">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row>
    <row r="252" spans="1:28" ht="13.5" customHeight="1">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row>
    <row r="253" spans="1:28" ht="13.5" customHeight="1">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row>
    <row r="254" spans="1:28" ht="13.5" customHeight="1">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row>
    <row r="255" spans="1:28" ht="13.5" customHeight="1">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row>
    <row r="256" spans="1:28" ht="13.5" customHeight="1">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row>
    <row r="257" spans="1:28" ht="13.5" customHeight="1">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row>
    <row r="258" spans="1:28" ht="13.5" customHeight="1">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row>
    <row r="259" spans="1:28" ht="13.5" customHeight="1">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row>
    <row r="260" spans="1:28" ht="13.5" customHeight="1">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row>
    <row r="261" spans="1:28" ht="13.5" customHeight="1">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row>
    <row r="262" spans="1:28" ht="13.5" customHeight="1">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row>
    <row r="263" spans="1:28" ht="13.5" customHeight="1">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row>
    <row r="264" spans="1:28" ht="13.5" customHeight="1">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row>
    <row r="265" spans="1:28" ht="13.5" customHeight="1">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row>
    <row r="266" spans="1:28" ht="13.5" customHeight="1">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row>
    <row r="267" spans="1:28" ht="13.5" customHeight="1">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row>
    <row r="268" spans="1:28" ht="13.5" customHeight="1">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row>
    <row r="269" spans="1:28" ht="13.5" customHeight="1">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row>
    <row r="270" spans="1:28" ht="13.5" customHeight="1">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row>
    <row r="271" spans="1:28" ht="13.5" customHeight="1">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row>
    <row r="272" spans="1:28" ht="13.5" customHeight="1">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row>
    <row r="273" spans="1:28" ht="13.5" customHeight="1">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row>
    <row r="274" spans="1:28" ht="13.5" customHeight="1">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row>
    <row r="275" spans="1:28" ht="13.5" customHeight="1">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row>
    <row r="276" spans="1:28" ht="13.5" customHeight="1">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row>
    <row r="277" spans="1:28" ht="13.5" customHeight="1">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row>
    <row r="278" spans="1:28" ht="13.5" customHeight="1">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row>
    <row r="279" spans="1:28" ht="13.5" customHeight="1">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row>
    <row r="280" spans="1:28" ht="13.5" customHeight="1">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row>
    <row r="281" spans="1:28" ht="13.5" customHeight="1">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row>
    <row r="282" spans="1:28" ht="13.5" customHeight="1">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row>
    <row r="283" spans="1:28" ht="13.5" customHeight="1">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row>
    <row r="284" spans="1:28" ht="13.5" customHeight="1">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row>
    <row r="285" spans="1:28" ht="13.5" customHeight="1">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row>
    <row r="286" spans="1:28" ht="13.5" customHeight="1">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row>
    <row r="287" spans="1:28" ht="13.5" customHeight="1">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row>
    <row r="288" spans="1:28" ht="13.5" customHeight="1">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row>
    <row r="289" spans="1:28" ht="13.5" customHeight="1">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row>
    <row r="290" spans="1:28" ht="13.5" customHeight="1">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row>
    <row r="291" spans="1:28" ht="13.5" customHeight="1">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row>
    <row r="292" spans="1:28" ht="13.5" customHeight="1">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row>
    <row r="293" spans="1:28" ht="13.5" customHeight="1">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row>
    <row r="294" spans="1:28" ht="13.5" customHeight="1">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row>
    <row r="295" spans="1:28" ht="13.5" customHeight="1">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row>
    <row r="296" spans="1:28" ht="13.5" customHeight="1">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row>
    <row r="297" spans="1:28" ht="13.5" customHeight="1">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row>
    <row r="298" spans="1:28" ht="13.5" customHeight="1">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row>
    <row r="299" spans="1:28" ht="13.5" customHeight="1">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row>
    <row r="300" spans="1:28" ht="13.5" customHeight="1">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row>
    <row r="301" spans="1:28" ht="13.5" customHeight="1">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row>
    <row r="302" spans="1:28" ht="13.5" customHeight="1">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row>
    <row r="303" spans="1:28" ht="13.5" customHeight="1">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row>
    <row r="304" spans="1:28" ht="13.5" customHeight="1">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row>
    <row r="305" spans="1:28" ht="13.5" customHeight="1">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row>
    <row r="306" spans="1:28" ht="13.5" customHeight="1">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row>
    <row r="307" spans="1:28" ht="13.5" customHeight="1">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row>
    <row r="308" spans="1:28" ht="13.5" customHeight="1">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row>
    <row r="309" spans="1:28" ht="13.5" customHeight="1">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row>
    <row r="310" spans="1:28" ht="13.5" customHeight="1">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row>
    <row r="311" spans="1:28" ht="13.5" customHeight="1">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row>
    <row r="312" spans="1:28" ht="13.5" customHeight="1">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row>
    <row r="313" spans="1:28" ht="13.5" customHeight="1">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row>
    <row r="314" spans="1:28" ht="13.5" customHeight="1">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row>
    <row r="315" spans="1:28" ht="13.5" customHeight="1">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row>
    <row r="316" spans="1:28" ht="13.5" customHeight="1">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row>
    <row r="317" spans="1:28" ht="13.5" customHeight="1">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row>
    <row r="318" spans="1:28" ht="13.5" customHeight="1">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row>
    <row r="319" spans="1:28" ht="13.5" customHeight="1">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row>
    <row r="320" spans="1:28" ht="13.5" customHeight="1">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row>
    <row r="321" spans="1:28" ht="13.5" customHeight="1">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row>
    <row r="322" spans="1:28" ht="13.5" customHeight="1">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row>
    <row r="323" spans="1:28" ht="13.5" customHeight="1">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row>
    <row r="324" spans="1:28" ht="13.5" customHeight="1">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row>
    <row r="325" spans="1:28" ht="13.5" customHeight="1">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row>
    <row r="326" spans="1:28" ht="13.5" customHeight="1">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row>
    <row r="327" spans="1:28" ht="13.5" customHeight="1">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row>
    <row r="328" spans="1:28" ht="13.5" customHeight="1">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row>
    <row r="329" spans="1:28" ht="13.5" customHeight="1">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row>
    <row r="330" spans="1:28" ht="13.5" customHeight="1">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row>
    <row r="331" spans="1:28" ht="13.5" customHeight="1">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row>
    <row r="332" spans="1:28" ht="13.5" customHeight="1">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row>
    <row r="333" spans="1:28" ht="13.5" customHeight="1">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row>
    <row r="334" spans="1:28" ht="13.5" customHeight="1">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row>
    <row r="335" spans="1:28" ht="13.5" customHeight="1">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row>
    <row r="336" spans="1:28" ht="13.5" customHeight="1">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row>
    <row r="337" spans="1:28" ht="13.5" customHeight="1">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row>
    <row r="338" spans="1:28" ht="13.5" customHeight="1">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row>
    <row r="339" spans="1:28" ht="13.5" customHeight="1">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row>
    <row r="340" spans="1:28" ht="13.5" customHeight="1">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row>
    <row r="341" spans="1:28" ht="13.5" customHeight="1">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row>
    <row r="342" spans="1:28" ht="13.5" customHeight="1">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row>
    <row r="343" spans="1:28" ht="13.5" customHeight="1">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row>
    <row r="344" spans="1:28" ht="13.5" customHeight="1">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row>
    <row r="345" spans="1:28" ht="13.5" customHeight="1">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row>
    <row r="346" spans="1:28" ht="13.5" customHeight="1">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row>
    <row r="347" spans="1:28" ht="13.5" customHeight="1">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row>
    <row r="348" spans="1:28" ht="13.5" customHeight="1">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row>
    <row r="349" spans="1:28" ht="13.5" customHeight="1">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row>
    <row r="350" spans="1:28" ht="13.5" customHeight="1">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row>
    <row r="351" spans="1:28" ht="13.5" customHeight="1">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row>
    <row r="352" spans="1:28" ht="13.5" customHeight="1">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row>
    <row r="353" spans="1:28" ht="13.5" customHeight="1">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row>
    <row r="354" spans="1:28" ht="13.5" customHeight="1">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row>
    <row r="355" spans="1:28" ht="13.5" customHeight="1">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row>
    <row r="356" spans="1:28" ht="13.5" customHeight="1">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row>
    <row r="357" spans="1:28" ht="13.5" customHeight="1">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row>
    <row r="358" spans="1:28" ht="13.5" customHeight="1">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row>
    <row r="359" spans="1:28" ht="13.5" customHeight="1">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row>
    <row r="360" spans="1:28" ht="13.5" customHeight="1">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row>
    <row r="361" spans="1:28" ht="13.5" customHeight="1">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row>
    <row r="362" spans="1:28" ht="13.5" customHeight="1">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row>
    <row r="363" spans="1:28" ht="13.5" customHeight="1">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row>
    <row r="364" spans="1:28" ht="13.5" customHeight="1">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row>
    <row r="365" spans="1:28" ht="13.5" customHeight="1">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row>
    <row r="366" spans="1:28" ht="13.5" customHeight="1">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row>
    <row r="367" spans="1:28" ht="13.5" customHeight="1">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row>
    <row r="368" spans="1:28" ht="13.5" customHeight="1">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row>
    <row r="369" spans="1:28" ht="13.5" customHeight="1">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row>
    <row r="370" spans="1:28" ht="13.5" customHeight="1">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row>
    <row r="371" spans="1:28" ht="13.5" customHeight="1">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row>
    <row r="372" spans="1:28" ht="13.5" customHeight="1">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row>
    <row r="373" spans="1:28" ht="13.5" customHeight="1">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row>
    <row r="374" spans="1:28" ht="13.5" customHeight="1">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row>
    <row r="375" spans="1:28" ht="13.5" customHeight="1">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row>
    <row r="376" spans="1:28" ht="13.5" customHeight="1">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row>
    <row r="377" spans="1:28" ht="13.5" customHeight="1">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row>
    <row r="378" spans="1:28" ht="13.5" customHeight="1">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row>
    <row r="379" spans="1:28" ht="13.5" customHeight="1">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row>
    <row r="380" spans="1:28" ht="13.5" customHeight="1">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row>
    <row r="381" spans="1:28" ht="13.5" customHeight="1">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row>
    <row r="382" spans="1:28" ht="13.5" customHeight="1">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row>
    <row r="383" spans="1:28" ht="13.5" customHeight="1">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row>
    <row r="384" spans="1:28" ht="13.5" customHeight="1">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row>
    <row r="385" spans="1:28" ht="13.5" customHeight="1">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row>
    <row r="386" spans="1:28" ht="13.5" customHeight="1">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row>
    <row r="387" spans="1:28" ht="13.5" customHeight="1">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row>
    <row r="388" spans="1:28" ht="13.5" customHeight="1">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row>
    <row r="389" spans="1:28" ht="13.5" customHeight="1">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row>
    <row r="390" spans="1:28" ht="13.5" customHeight="1">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row>
    <row r="391" spans="1:28" ht="13.5" customHeight="1">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row>
    <row r="392" spans="1:28" ht="13.5" customHeight="1">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row>
    <row r="393" spans="1:28" ht="13.5" customHeight="1">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row>
    <row r="394" spans="1:28" ht="13.5" customHeight="1">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row>
    <row r="395" spans="1:28" ht="13.5" customHeight="1">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row>
    <row r="396" spans="1:28" ht="13.5" customHeight="1">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row>
    <row r="397" spans="1:28" ht="13.5" customHeight="1">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row>
    <row r="398" spans="1:28" ht="13.5" customHeight="1">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row>
    <row r="399" spans="1:28" ht="13.5" customHeight="1">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row>
    <row r="400" spans="1:28" ht="13.5" customHeight="1">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row>
    <row r="401" spans="1:28" ht="13.5" customHeight="1">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row>
    <row r="402" spans="1:28" ht="13.5" customHeight="1">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row>
    <row r="403" spans="1:28" ht="13.5" customHeight="1">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row>
    <row r="404" spans="1:28" ht="13.5" customHeight="1">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row>
    <row r="405" spans="1:28" ht="13.5" customHeight="1">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row>
    <row r="406" spans="1:28" ht="13.5" customHeight="1">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row>
    <row r="407" spans="1:28" ht="13.5" customHeight="1">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row>
    <row r="408" spans="1:28" ht="13.5" customHeight="1">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row>
    <row r="409" spans="1:28" ht="13.5" customHeight="1">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row>
    <row r="410" spans="1:28" ht="13.5" customHeight="1">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row>
    <row r="411" spans="1:28" ht="13.5" customHeight="1">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row>
    <row r="412" spans="1:28" ht="13.5" customHeight="1">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row>
    <row r="413" spans="1:28" ht="13.5" customHeight="1">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row>
    <row r="414" spans="1:28" ht="13.5" customHeight="1">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row>
    <row r="415" spans="1:28" ht="13.5" customHeight="1">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row>
    <row r="416" spans="1:28" ht="13.5" customHeight="1">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row>
    <row r="417" spans="1:28" ht="13.5" customHeight="1">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row>
    <row r="418" spans="1:28" ht="13.5" customHeight="1">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row>
    <row r="419" spans="1:28" ht="13.5" customHeight="1">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row>
    <row r="420" spans="1:28" ht="13.5" customHeight="1">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row>
    <row r="421" spans="1:28" ht="13.5" customHeight="1">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row>
    <row r="422" spans="1:28" ht="13.5" customHeight="1">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row>
    <row r="423" spans="1:28" ht="13.5" customHeight="1">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row>
    <row r="424" spans="1:28" ht="13.5" customHeight="1">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row>
    <row r="425" spans="1:28" ht="13.5" customHeight="1">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row>
    <row r="426" spans="1:28" ht="13.5" customHeight="1">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row>
    <row r="427" spans="1:28" ht="13.5" customHeight="1">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row>
    <row r="428" spans="1:28" ht="13.5" customHeight="1">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row>
    <row r="429" spans="1:28" ht="13.5" customHeight="1">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row>
    <row r="430" spans="1:28" ht="13.5" customHeight="1">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row>
    <row r="431" spans="1:28" ht="13.5" customHeight="1">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row>
    <row r="432" spans="1:28" ht="13.5" customHeight="1">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row>
    <row r="433" spans="1:28" ht="13.5" customHeight="1">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row>
    <row r="434" spans="1:28" ht="13.5" customHeight="1">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row>
    <row r="435" spans="1:28" ht="13.5" customHeight="1">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row>
    <row r="436" spans="1:28" ht="13.5" customHeight="1">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row>
    <row r="437" spans="1:28" ht="13.5" customHeight="1">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row>
    <row r="438" spans="1:28" ht="13.5" customHeight="1">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row>
    <row r="439" spans="1:28" ht="13.5" customHeight="1">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row>
    <row r="440" spans="1:28" ht="13.5" customHeight="1">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row>
    <row r="441" spans="1:28" ht="13.5" customHeight="1">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row>
    <row r="442" spans="1:28" ht="13.5" customHeight="1">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row>
    <row r="443" spans="1:28" ht="13.5" customHeight="1">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row>
    <row r="444" spans="1:28" ht="13.5" customHeight="1">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row>
    <row r="445" spans="1:28" ht="13.5" customHeight="1">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row>
    <row r="446" spans="1:28" ht="13.5" customHeight="1">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row>
    <row r="447" spans="1:28" ht="13.5" customHeight="1">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row>
    <row r="448" spans="1:28" ht="13.5" customHeight="1">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row>
    <row r="449" spans="1:28" ht="13.5" customHeight="1">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row>
    <row r="450" spans="1:28" ht="13.5" customHeight="1">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row>
    <row r="451" spans="1:28" ht="13.5" customHeight="1">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row>
    <row r="452" spans="1:28" ht="13.5" customHeight="1">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row>
    <row r="453" spans="1:28" ht="13.5" customHeight="1">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row>
    <row r="454" spans="1:28" ht="13.5" customHeight="1">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row>
    <row r="455" spans="1:28" ht="13.5" customHeight="1">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row>
    <row r="456" spans="1:28" ht="13.5" customHeight="1">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row>
    <row r="457" spans="1:28" ht="13.5" customHeight="1">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row>
    <row r="458" spans="1:28" ht="13.5" customHeight="1">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row>
    <row r="459" spans="1:28" ht="13.5" customHeight="1">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row>
    <row r="460" spans="1:28" ht="13.5" customHeight="1">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row>
    <row r="461" spans="1:28" ht="13.5" customHeight="1">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row>
    <row r="462" spans="1:28" ht="13.5" customHeight="1">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row>
    <row r="463" spans="1:28" ht="13.5" customHeight="1">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row>
    <row r="464" spans="1:28" ht="13.5" customHeight="1">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row>
    <row r="465" spans="1:28" ht="13.5" customHeight="1">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row>
    <row r="466" spans="1:28" ht="13.5" customHeight="1">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row>
    <row r="467" spans="1:28" ht="13.5" customHeight="1">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row>
    <row r="468" spans="1:28" ht="13.5" customHeight="1">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row>
    <row r="469" spans="1:28" ht="13.5" customHeight="1">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row>
    <row r="470" spans="1:28" ht="13.5" customHeight="1">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row>
    <row r="471" spans="1:28" ht="13.5" customHeight="1">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row>
    <row r="472" spans="1:28" ht="13.5" customHeight="1">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row>
    <row r="473" spans="1:28" ht="13.5" customHeight="1">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row>
    <row r="474" spans="1:28" ht="13.5" customHeight="1">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row>
    <row r="475" spans="1:28" ht="13.5" customHeight="1">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row>
    <row r="476" spans="1:28" ht="13.5" customHeight="1">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row>
    <row r="477" spans="1:28" ht="13.5" customHeight="1">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row>
    <row r="478" spans="1:28" ht="13.5" customHeight="1">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row>
    <row r="479" spans="1:28" ht="13.5" customHeight="1">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row>
    <row r="480" spans="1:28" ht="13.5" customHeight="1">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row>
    <row r="481" spans="1:28" ht="13.5" customHeight="1">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row>
    <row r="482" spans="1:28" ht="13.5" customHeight="1">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row>
    <row r="483" spans="1:28" ht="13.5" customHeight="1">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row>
    <row r="484" spans="1:28" ht="13.5" customHeight="1">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row>
    <row r="485" spans="1:28" ht="13.5" customHeight="1">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row>
    <row r="486" spans="1:28" ht="13.5" customHeight="1">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row>
    <row r="487" spans="1:28" ht="13.5" customHeight="1">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row>
    <row r="488" spans="1:28" ht="13.5" customHeight="1">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row>
    <row r="489" spans="1:28" ht="13.5" customHeight="1">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row>
    <row r="490" spans="1:28" ht="13.5" customHeight="1">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row>
    <row r="491" spans="1:28" ht="13.5" customHeight="1">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row>
    <row r="492" spans="1:28" ht="13.5" customHeight="1">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row>
    <row r="493" spans="1:28" ht="13.5" customHeight="1">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row>
    <row r="494" spans="1:28" ht="13.5" customHeight="1">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row>
    <row r="495" spans="1:28" ht="13.5" customHeight="1">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row>
    <row r="496" spans="1:28" ht="13.5" customHeight="1">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row>
    <row r="497" spans="1:28" ht="13.5" customHeight="1">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row>
    <row r="498" spans="1:28" ht="13.5" customHeight="1">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row>
    <row r="499" spans="1:28" ht="13.5" customHeight="1">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row>
    <row r="500" spans="1:28" ht="13.5" customHeight="1">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row>
    <row r="501" spans="1:28" ht="13.5" customHeight="1">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row>
    <row r="502" spans="1:28" ht="13.5" customHeight="1">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row>
    <row r="503" spans="1:28" ht="13.5" customHeight="1">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row>
    <row r="504" spans="1:28" ht="13.5" customHeight="1">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row>
    <row r="505" spans="1:28" ht="13.5" customHeight="1">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row>
    <row r="506" spans="1:28" ht="13.5" customHeight="1">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row>
    <row r="507" spans="1:28" ht="13.5" customHeight="1">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row>
    <row r="508" spans="1:28" ht="13.5" customHeight="1">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row>
    <row r="509" spans="1:28" ht="13.5" customHeight="1">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row>
    <row r="510" spans="1:28" ht="13.5" customHeight="1">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row>
    <row r="511" spans="1:28" ht="13.5" customHeight="1">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row>
    <row r="512" spans="1:28" ht="13.5" customHeight="1">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row>
    <row r="513" spans="1:28" ht="13.5" customHeight="1">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row>
    <row r="514" spans="1:28" ht="13.5" customHeight="1">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row>
    <row r="515" spans="1:28" ht="13.5" customHeight="1">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row>
    <row r="516" spans="1:28" ht="13.5" customHeight="1">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row>
    <row r="517" spans="1:28" ht="13.5" customHeight="1">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row>
    <row r="518" spans="1:28" ht="13.5" customHeight="1">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row>
    <row r="519" spans="1:28" ht="13.5" customHeight="1">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row>
    <row r="520" spans="1:28" ht="13.5" customHeight="1">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row>
    <row r="521" spans="1:28" ht="13.5" customHeight="1">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row>
    <row r="522" spans="1:28" ht="13.5" customHeight="1">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row>
    <row r="523" spans="1:28" ht="13.5" customHeight="1">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row>
    <row r="524" spans="1:28" ht="13.5" customHeight="1">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row>
    <row r="525" spans="1:28" ht="13.5" customHeight="1">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row>
    <row r="526" spans="1:28" ht="13.5" customHeight="1">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row>
    <row r="527" spans="1:28" ht="13.5" customHeight="1">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row>
    <row r="528" spans="1:28" ht="13.5" customHeight="1">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row>
    <row r="529" spans="1:28" ht="13.5" customHeight="1">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row>
    <row r="530" spans="1:28" ht="13.5" customHeight="1">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row>
    <row r="531" spans="1:28" ht="13.5" customHeight="1">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row>
    <row r="532" spans="1:28" ht="13.5" customHeight="1">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row>
    <row r="533" spans="1:28" ht="13.5" customHeight="1">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row>
    <row r="534" spans="1:28" ht="13.5" customHeight="1">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row>
    <row r="535" spans="1:28" ht="13.5" customHeight="1">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row>
    <row r="536" spans="1:28" ht="13.5" customHeight="1">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row>
    <row r="537" spans="1:28" ht="13.5" customHeight="1">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row>
    <row r="538" spans="1:28" ht="13.5" customHeight="1">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row>
    <row r="539" spans="1:28" ht="13.5" customHeight="1">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row>
    <row r="540" spans="1:28" ht="13.5" customHeight="1">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row>
    <row r="541" spans="1:28" ht="13.5" customHeight="1">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row>
    <row r="542" spans="1:28" ht="13.5" customHeight="1">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row>
    <row r="543" spans="1:28" ht="13.5" customHeight="1">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row>
    <row r="544" spans="1:28" ht="13.5" customHeight="1">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row>
    <row r="545" spans="1:28" ht="13.5" customHeight="1">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row>
    <row r="546" spans="1:28" ht="13.5" customHeight="1">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row>
    <row r="547" spans="1:28" ht="13.5" customHeight="1">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row>
    <row r="548" spans="1:28" ht="13.5" customHeight="1">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row>
    <row r="549" spans="1:28" ht="13.5" customHeight="1">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row>
    <row r="550" spans="1:28" ht="13.5" customHeight="1">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row>
    <row r="551" spans="1:28" ht="13.5" customHeight="1">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row>
    <row r="552" spans="1:28" ht="13.5" customHeight="1">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row>
    <row r="553" spans="1:28" ht="13.5" customHeight="1">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row>
    <row r="554" spans="1:28" ht="13.5" customHeight="1">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row>
    <row r="555" spans="1:28" ht="13.5" customHeight="1">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row>
    <row r="556" spans="1:28" ht="13.5" customHeight="1">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row>
    <row r="557" spans="1:28" ht="13.5" customHeight="1">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row>
    <row r="558" spans="1:28" ht="13.5" customHeight="1">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row>
    <row r="559" spans="1:28" ht="13.5" customHeight="1">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row>
    <row r="560" spans="1:28" ht="13.5" customHeight="1">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row>
    <row r="561" spans="1:28" ht="13.5" customHeight="1">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row>
    <row r="562" spans="1:28" ht="13.5" customHeight="1">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row>
    <row r="563" spans="1:28" ht="13.5" customHeight="1">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row>
    <row r="564" spans="1:28" ht="13.5" customHeight="1">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row>
    <row r="565" spans="1:28" ht="13.5" customHeight="1">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row>
    <row r="566" spans="1:28" ht="13.5" customHeight="1">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row>
    <row r="567" spans="1:28" ht="13.5" customHeight="1">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row>
    <row r="568" spans="1:28" ht="13.5" customHeight="1">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row>
    <row r="569" spans="1:28" ht="13.5" customHeight="1">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row>
    <row r="570" spans="1:28" ht="13.5" customHeight="1">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row>
    <row r="571" spans="1:28" ht="13.5" customHeight="1">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row>
    <row r="572" spans="1:28" ht="13.5" customHeight="1">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row>
    <row r="573" spans="1:28" ht="13.5" customHeight="1">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row>
    <row r="574" spans="1:28" ht="13.5" customHeight="1">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row>
    <row r="575" spans="1:28" ht="13.5" customHeight="1">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row>
    <row r="576" spans="1:28" ht="13.5" customHeight="1">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row>
    <row r="577" spans="1:28" ht="13.5" customHeight="1">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row>
    <row r="578" spans="1:28" ht="13.5" customHeight="1">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row>
    <row r="579" spans="1:28" ht="13.5" customHeight="1">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row>
    <row r="580" spans="1:28" ht="13.5" customHeight="1">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row>
    <row r="581" spans="1:28" ht="13.5" customHeight="1">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row>
    <row r="582" spans="1:28" ht="13.5" customHeight="1">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row>
    <row r="583" spans="1:28" ht="13.5" customHeight="1">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row>
    <row r="584" spans="1:28" ht="13.5" customHeight="1">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row>
    <row r="585" spans="1:28" ht="13.5" customHeight="1">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row>
    <row r="586" spans="1:28" ht="13.5" customHeight="1">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row>
    <row r="587" spans="1:28" ht="13.5" customHeight="1">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row>
    <row r="588" spans="1:28" ht="13.5" customHeight="1">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row>
    <row r="589" spans="1:28" ht="13.5" customHeight="1">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row>
    <row r="590" spans="1:28" ht="13.5" customHeight="1">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row>
    <row r="591" spans="1:28" ht="13.5" customHeight="1">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row>
    <row r="592" spans="1:28" ht="13.5" customHeight="1">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row>
    <row r="593" spans="1:28" ht="13.5" customHeight="1">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row>
    <row r="594" spans="1:28" ht="13.5" customHeight="1">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row>
    <row r="595" spans="1:28" ht="13.5" customHeight="1">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row>
    <row r="596" spans="1:28" ht="13.5" customHeight="1">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c r="AB596" s="83"/>
    </row>
    <row r="597" spans="1:28" ht="13.5" customHeight="1">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c r="AB597" s="83"/>
    </row>
    <row r="598" spans="1:28" ht="13.5" customHeight="1">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row>
    <row r="599" spans="1:28" ht="13.5" customHeight="1">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c r="AB599" s="83"/>
    </row>
    <row r="600" spans="1:28" ht="13.5" customHeight="1">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c r="AB600" s="83"/>
    </row>
    <row r="601" spans="1:28" ht="13.5" customHeight="1">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c r="AB601" s="83"/>
    </row>
    <row r="602" spans="1:28" ht="13.5" customHeight="1">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c r="AB602" s="83"/>
    </row>
    <row r="603" spans="1:28" ht="13.5" customHeight="1">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c r="AB603" s="83"/>
    </row>
    <row r="604" spans="1:28" ht="13.5" customHeight="1">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c r="AB604" s="83"/>
    </row>
    <row r="605" spans="1:28" ht="13.5" customHeight="1">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c r="AB605" s="83"/>
    </row>
    <row r="606" spans="1:28" ht="13.5" customHeight="1">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c r="AB606" s="83"/>
    </row>
    <row r="607" spans="1:28" ht="13.5" customHeight="1">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c r="AB607" s="83"/>
    </row>
    <row r="608" spans="1:28" ht="13.5" customHeight="1">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c r="AB608" s="83"/>
    </row>
    <row r="609" spans="1:28" ht="13.5" customHeight="1">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row>
    <row r="610" spans="1:28" ht="13.5" customHeight="1">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c r="AB610" s="83"/>
    </row>
    <row r="611" spans="1:28" ht="13.5" customHeight="1">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row>
    <row r="612" spans="1:28" ht="13.5" customHeight="1">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c r="AB612" s="83"/>
    </row>
    <row r="613" spans="1:28" ht="13.5" customHeight="1">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c r="AB613" s="83"/>
    </row>
    <row r="614" spans="1:28" ht="13.5" customHeight="1">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c r="AB614" s="83"/>
    </row>
    <row r="615" spans="1:28" ht="13.5" customHeight="1">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c r="AB615" s="83"/>
    </row>
    <row r="616" spans="1:28" ht="13.5" customHeight="1">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c r="AB616" s="83"/>
    </row>
    <row r="617" spans="1:28" ht="13.5" customHeight="1">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c r="AB617" s="83"/>
    </row>
    <row r="618" spans="1:28" ht="13.5" customHeight="1">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c r="AB618" s="83"/>
    </row>
    <row r="619" spans="1:28" ht="13.5" customHeight="1">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c r="AB619" s="83"/>
    </row>
    <row r="620" spans="1:28" ht="13.5" customHeight="1">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c r="AB620" s="83"/>
    </row>
    <row r="621" spans="1:28" ht="13.5" customHeight="1">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row>
    <row r="622" spans="1:28" ht="13.5" customHeight="1">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row>
    <row r="623" spans="1:28" ht="13.5" customHeight="1">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row>
    <row r="624" spans="1:28" ht="13.5" customHeight="1">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row>
    <row r="625" spans="1:28" ht="13.5" customHeight="1">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row>
    <row r="626" spans="1:28" ht="13.5" customHeight="1">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row>
    <row r="627" spans="1:28" ht="13.5" customHeight="1">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row>
    <row r="628" spans="1:28" ht="13.5" customHeight="1">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row>
    <row r="629" spans="1:28" ht="13.5" customHeight="1">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row>
    <row r="630" spans="1:28" ht="13.5" customHeight="1">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row>
    <row r="631" spans="1:28" ht="13.5" customHeight="1">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row>
    <row r="632" spans="1:28" ht="13.5" customHeight="1">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row>
    <row r="633" spans="1:28" ht="13.5" customHeight="1">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row>
    <row r="634" spans="1:28" ht="13.5" customHeight="1">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row>
    <row r="635" spans="1:28" ht="13.5" customHeight="1">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row>
    <row r="636" spans="1:28" ht="13.5" customHeight="1">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row>
    <row r="637" spans="1:28" ht="13.5" customHeight="1">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row>
    <row r="638" spans="1:28" ht="13.5" customHeight="1">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row>
    <row r="639" spans="1:28" ht="13.5" customHeight="1">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row>
    <row r="640" spans="1:28" ht="13.5" customHeight="1">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row>
    <row r="641" spans="1:28" ht="13.5" customHeight="1">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row>
    <row r="642" spans="1:28" ht="13.5" customHeight="1">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row>
    <row r="643" spans="1:28" ht="13.5" customHeight="1">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row>
    <row r="644" spans="1:28" ht="13.5" customHeight="1">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row>
    <row r="645" spans="1:28" ht="13.5" customHeight="1">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row>
    <row r="646" spans="1:28" ht="13.5" customHeight="1">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row>
    <row r="647" spans="1:28" ht="13.5" customHeight="1">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row>
    <row r="648" spans="1:28" ht="13.5" customHeight="1">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row>
    <row r="649" spans="1:28" ht="13.5" customHeight="1">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row>
    <row r="650" spans="1:28" ht="13.5" customHeight="1">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row>
    <row r="651" spans="1:28" ht="13.5" customHeight="1">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row>
    <row r="652" spans="1:28" ht="13.5" customHeight="1">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row>
    <row r="653" spans="1:28" ht="13.5" customHeight="1">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row>
    <row r="654" spans="1:28" ht="13.5" customHeight="1">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row>
    <row r="655" spans="1:28" ht="13.5" customHeight="1">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row>
    <row r="656" spans="1:28" ht="13.5" customHeight="1">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row>
    <row r="657" spans="1:28" ht="13.5" customHeight="1">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row>
    <row r="658" spans="1:28" ht="13.5" customHeight="1">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row>
    <row r="659" spans="1:28" ht="13.5" customHeight="1">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row>
    <row r="660" spans="1:28" ht="13.5" customHeight="1">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row>
    <row r="661" spans="1:28" ht="13.5" customHeight="1">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row>
    <row r="662" spans="1:28" ht="13.5" customHeight="1">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row>
    <row r="663" spans="1:28" ht="13.5" customHeight="1">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row>
    <row r="664" spans="1:28" ht="13.5" customHeight="1">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row>
    <row r="665" spans="1:28" ht="13.5" customHeight="1">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row>
    <row r="666" spans="1:28" ht="13.5" customHeight="1">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row>
    <row r="667" spans="1:28" ht="13.5" customHeight="1">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row>
    <row r="668" spans="1:28" ht="13.5" customHeight="1">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row>
    <row r="669" spans="1:28" ht="13.5" customHeight="1">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row>
    <row r="670" spans="1:28" ht="13.5" customHeight="1">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row>
    <row r="671" spans="1:28" ht="13.5" customHeight="1">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row>
    <row r="672" spans="1:28" ht="13.5" customHeight="1">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row>
    <row r="673" spans="1:28" ht="13.5" customHeight="1">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row>
    <row r="674" spans="1:28" ht="13.5" customHeight="1">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row>
    <row r="675" spans="1:28" ht="13.5" customHeight="1">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row>
    <row r="676" spans="1:28" ht="13.5" customHeight="1">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row>
    <row r="677" spans="1:28" ht="13.5" customHeight="1">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row>
    <row r="678" spans="1:28" ht="13.5" customHeight="1">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row>
    <row r="679" spans="1:28" ht="13.5" customHeight="1">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row>
    <row r="680" spans="1:28" ht="13.5" customHeight="1">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row>
    <row r="681" spans="1:28" ht="13.5" customHeight="1">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row>
    <row r="682" spans="1:28" ht="13.5" customHeight="1">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row>
    <row r="683" spans="1:28" ht="13.5" customHeight="1">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row>
    <row r="684" spans="1:28" ht="13.5" customHeight="1">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row>
    <row r="685" spans="1:28" ht="13.5" customHeight="1">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row>
    <row r="686" spans="1:28" ht="13.5" customHeight="1">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row>
    <row r="687" spans="1:28" ht="13.5" customHeight="1">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row>
    <row r="688" spans="1:28" ht="13.5" customHeight="1">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row>
    <row r="689" spans="1:28" ht="13.5" customHeight="1">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row>
    <row r="690" spans="1:28" ht="13.5" customHeight="1">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row>
    <row r="691" spans="1:28" ht="13.5" customHeight="1">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row>
    <row r="692" spans="1:28" ht="13.5" customHeight="1">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row>
    <row r="693" spans="1:28" ht="13.5" customHeight="1">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row>
    <row r="694" spans="1:28" ht="13.5" customHeight="1">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row>
    <row r="695" spans="1:28" ht="13.5" customHeight="1">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row>
    <row r="696" spans="1:28" ht="13.5" customHeight="1">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row>
    <row r="697" spans="1:28" ht="13.5" customHeight="1">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row>
    <row r="698" spans="1:28" ht="13.5" customHeight="1">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row>
    <row r="699" spans="1:28" ht="13.5" customHeight="1">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row>
    <row r="700" spans="1:28" ht="13.5" customHeight="1">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row>
    <row r="701" spans="1:28" ht="13.5" customHeight="1">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row>
    <row r="702" spans="1:28" ht="13.5" customHeight="1">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row>
    <row r="703" spans="1:28" ht="13.5" customHeight="1">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row>
    <row r="704" spans="1:28" ht="13.5" customHeight="1">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row>
    <row r="705" spans="1:28" ht="13.5" customHeight="1">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row>
    <row r="706" spans="1:28" ht="13.5" customHeight="1">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row>
    <row r="707" spans="1:28" ht="13.5" customHeight="1">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c r="AB707" s="83"/>
    </row>
    <row r="708" spans="1:28" ht="13.5" customHeight="1">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c r="AB708" s="83"/>
    </row>
    <row r="709" spans="1:28" ht="13.5" customHeight="1">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c r="AB709" s="83"/>
    </row>
    <row r="710" spans="1:28" ht="13.5" customHeight="1">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c r="AB710" s="83"/>
    </row>
    <row r="711" spans="1:28" ht="13.5" customHeight="1">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c r="AB711" s="83"/>
    </row>
    <row r="712" spans="1:28" ht="13.5" customHeight="1">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c r="AB712" s="83"/>
    </row>
    <row r="713" spans="1:28" ht="13.5" customHeight="1">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c r="AB713" s="83"/>
    </row>
    <row r="714" spans="1:28" ht="13.5" customHeight="1">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c r="AB714" s="83"/>
    </row>
    <row r="715" spans="1:28" ht="13.5" customHeight="1">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c r="AB715" s="83"/>
    </row>
    <row r="716" spans="1:28" ht="13.5" customHeight="1">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c r="AB716" s="83"/>
    </row>
    <row r="717" spans="1:28" ht="13.5" customHeight="1">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c r="AB717" s="83"/>
    </row>
    <row r="718" spans="1:28" ht="13.5" customHeight="1">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c r="AB718" s="83"/>
    </row>
    <row r="719" spans="1:28" ht="13.5" customHeight="1">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c r="AB719" s="83"/>
    </row>
    <row r="720" spans="1:28" ht="13.5" customHeight="1">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c r="AB720" s="83"/>
    </row>
    <row r="721" spans="1:28" ht="13.5" customHeight="1">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c r="AB721" s="83"/>
    </row>
    <row r="722" spans="1:28" ht="13.5" customHeight="1">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c r="AB722" s="83"/>
    </row>
    <row r="723" spans="1:28" ht="13.5" customHeight="1">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row>
    <row r="724" spans="1:28" ht="13.5" customHeight="1">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c r="AB724" s="83"/>
    </row>
    <row r="725" spans="1:28" ht="13.5" customHeight="1">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c r="AB725" s="83"/>
    </row>
    <row r="726" spans="1:28" ht="13.5" customHeight="1">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c r="AB726" s="83"/>
    </row>
    <row r="727" spans="1:28" ht="13.5" customHeight="1">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c r="AB727" s="83"/>
    </row>
    <row r="728" spans="1:28" ht="13.5" customHeight="1">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c r="AB728" s="83"/>
    </row>
    <row r="729" spans="1:28" ht="13.5" customHeight="1">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c r="AB729" s="83"/>
    </row>
    <row r="730" spans="1:28" ht="13.5" customHeight="1">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c r="AB730" s="83"/>
    </row>
    <row r="731" spans="1:28" ht="13.5" customHeight="1">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c r="AB731" s="83"/>
    </row>
    <row r="732" spans="1:28" ht="13.5" customHeight="1">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c r="AB732" s="83"/>
    </row>
    <row r="733" spans="1:28" ht="13.5" customHeight="1">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c r="AB733" s="83"/>
    </row>
    <row r="734" spans="1:28" ht="13.5" customHeight="1">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c r="AB734" s="83"/>
    </row>
    <row r="735" spans="1:28" ht="13.5" customHeight="1">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c r="AB735" s="83"/>
    </row>
    <row r="736" spans="1:28" ht="13.5" customHeight="1">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c r="AB736" s="83"/>
    </row>
    <row r="737" spans="1:28" ht="13.5" customHeight="1">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c r="AB737" s="83"/>
    </row>
    <row r="738" spans="1:28" ht="13.5" customHeight="1">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c r="AB738" s="83"/>
    </row>
    <row r="739" spans="1:28" ht="13.5" customHeight="1">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row>
    <row r="740" spans="1:28" ht="13.5" customHeight="1">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c r="AB740" s="83"/>
    </row>
    <row r="741" spans="1:28" ht="13.5" customHeight="1">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c r="AB741" s="83"/>
    </row>
    <row r="742" spans="1:28" ht="13.5" customHeight="1">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row>
    <row r="743" spans="1:28" ht="13.5" customHeight="1">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c r="AB743" s="83"/>
    </row>
    <row r="744" spans="1:28" ht="13.5" customHeight="1">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c r="AB744" s="83"/>
    </row>
    <row r="745" spans="1:28" ht="13.5" customHeight="1">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c r="AB745" s="83"/>
    </row>
    <row r="746" spans="1:28" ht="13.5" customHeight="1">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row>
    <row r="747" spans="1:28" ht="13.5" customHeight="1">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c r="AB747" s="83"/>
    </row>
    <row r="748" spans="1:28" ht="13.5" customHeight="1">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c r="AB748" s="83"/>
    </row>
    <row r="749" spans="1:28" ht="13.5" customHeight="1">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c r="AB749" s="83"/>
    </row>
    <row r="750" spans="1:28" ht="13.5" customHeight="1">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c r="AB750" s="83"/>
    </row>
    <row r="751" spans="1:28" ht="13.5" customHeight="1">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c r="AB751" s="83"/>
    </row>
    <row r="752" spans="1:28" ht="13.5" customHeight="1">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row>
    <row r="753" spans="1:28" ht="13.5" customHeight="1">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row>
    <row r="754" spans="1:28" ht="13.5" customHeight="1">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row>
    <row r="755" spans="1:28" ht="13.5" customHeight="1">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c r="AB755" s="83"/>
    </row>
    <row r="756" spans="1:28" ht="13.5" customHeight="1">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c r="AB756" s="83"/>
    </row>
    <row r="757" spans="1:28" ht="13.5" customHeight="1">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c r="AB757" s="83"/>
    </row>
    <row r="758" spans="1:28" ht="13.5" customHeight="1">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c r="AB758" s="83"/>
    </row>
    <row r="759" spans="1:28" ht="13.5" customHeight="1">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c r="AB759" s="83"/>
    </row>
    <row r="760" spans="1:28" ht="13.5" customHeight="1">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c r="AB760" s="83"/>
    </row>
    <row r="761" spans="1:28" ht="13.5" customHeight="1">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row>
    <row r="762" spans="1:28" ht="13.5" customHeight="1">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c r="AB762" s="83"/>
    </row>
    <row r="763" spans="1:28" ht="13.5" customHeight="1">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c r="AB763" s="83"/>
    </row>
    <row r="764" spans="1:28" ht="13.5" customHeight="1">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row>
    <row r="765" spans="1:28" ht="13.5" customHeight="1">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c r="AB765" s="83"/>
    </row>
    <row r="766" spans="1:28" ht="13.5" customHeight="1">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c r="AB766" s="83"/>
    </row>
    <row r="767" spans="1:28" ht="13.5" customHeight="1">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c r="AB767" s="83"/>
    </row>
    <row r="768" spans="1:28" ht="13.5" customHeight="1">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c r="AB768" s="83"/>
    </row>
    <row r="769" spans="1:28" ht="13.5" customHeight="1">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c r="AB769" s="83"/>
    </row>
    <row r="770" spans="1:28" ht="13.5" customHeight="1">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c r="AB770" s="83"/>
    </row>
    <row r="771" spans="1:28" ht="13.5" customHeight="1">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row>
    <row r="772" spans="1:28" ht="13.5" customHeight="1">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c r="AB772" s="83"/>
    </row>
    <row r="773" spans="1:28" ht="13.5" customHeight="1">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row>
    <row r="774" spans="1:28" ht="13.5" customHeight="1">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c r="AB774" s="83"/>
    </row>
    <row r="775" spans="1:28" ht="13.5" customHeight="1">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c r="AB775" s="83"/>
    </row>
    <row r="776" spans="1:28" ht="13.5" customHeight="1">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row>
    <row r="777" spans="1:28" ht="13.5" customHeight="1">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c r="AB777" s="83"/>
    </row>
    <row r="778" spans="1:28" ht="13.5" customHeight="1">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c r="AB778" s="83"/>
    </row>
    <row r="779" spans="1:28" ht="13.5" customHeight="1">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c r="AB779" s="83"/>
    </row>
    <row r="780" spans="1:28" ht="13.5" customHeight="1">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row>
    <row r="781" spans="1:28" ht="13.5" customHeight="1">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c r="AB781" s="83"/>
    </row>
    <row r="782" spans="1:28" ht="13.5" customHeight="1">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c r="AB782" s="83"/>
    </row>
    <row r="783" spans="1:28" ht="13.5" customHeight="1">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c r="AB783" s="83"/>
    </row>
    <row r="784" spans="1:28" ht="13.5" customHeight="1">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c r="AB784" s="83"/>
    </row>
    <row r="785" spans="1:28" ht="13.5" customHeight="1">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c r="AB785" s="83"/>
    </row>
    <row r="786" spans="1:28" ht="13.5" customHeight="1">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c r="AB786" s="83"/>
    </row>
    <row r="787" spans="1:28" ht="13.5" customHeight="1">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c r="AB787" s="83"/>
    </row>
    <row r="788" spans="1:28" ht="13.5" customHeight="1">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c r="AB788" s="83"/>
    </row>
    <row r="789" spans="1:28" ht="13.5" customHeight="1">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c r="AB789" s="83"/>
    </row>
    <row r="790" spans="1:28" ht="13.5" customHeight="1">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c r="AB790" s="83"/>
    </row>
    <row r="791" spans="1:28" ht="13.5" customHeight="1">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row>
    <row r="792" spans="1:28" ht="13.5" customHeight="1">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row>
    <row r="793" spans="1:28" ht="13.5" customHeight="1">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c r="AB793" s="83"/>
    </row>
    <row r="794" spans="1:28" ht="13.5" customHeight="1">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c r="AB794" s="83"/>
    </row>
    <row r="795" spans="1:28" ht="13.5" customHeight="1">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c r="AB795" s="83"/>
    </row>
    <row r="796" spans="1:28" ht="13.5" customHeight="1">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c r="AB796" s="83"/>
    </row>
    <row r="797" spans="1:28" ht="13.5" customHeight="1">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c r="AB797" s="83"/>
    </row>
    <row r="798" spans="1:28" ht="13.5" customHeight="1">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c r="AB798" s="83"/>
    </row>
    <row r="799" spans="1:28" ht="13.5" customHeight="1">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row>
    <row r="800" spans="1:28" ht="13.5" customHeight="1">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c r="AB800" s="83"/>
    </row>
    <row r="801" spans="1:28" ht="13.5" customHeight="1">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c r="AB801" s="83"/>
    </row>
    <row r="802" spans="1:28" ht="13.5" customHeight="1">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c r="AB802" s="83"/>
    </row>
    <row r="803" spans="1:28" ht="13.5" customHeight="1">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row>
    <row r="804" spans="1:28" ht="13.5" customHeight="1">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row>
    <row r="805" spans="1:28" ht="13.5" customHeight="1">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row>
    <row r="806" spans="1:28" ht="13.5" customHeight="1">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row>
    <row r="807" spans="1:28" ht="13.5" customHeight="1">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row>
    <row r="808" spans="1:28" ht="13.5" customHeight="1">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row>
    <row r="809" spans="1:28" ht="13.5" customHeight="1">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row>
    <row r="810" spans="1:28" ht="13.5" customHeight="1">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row>
    <row r="811" spans="1:28" ht="13.5" customHeight="1">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row>
    <row r="812" spans="1:28" ht="13.5" customHeight="1">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row>
    <row r="813" spans="1:28" ht="13.5" customHeight="1">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row>
    <row r="814" spans="1:28" ht="13.5" customHeight="1">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row>
    <row r="815" spans="1:28" ht="13.5" customHeight="1">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row>
    <row r="816" spans="1:28" ht="13.5" customHeight="1">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row>
    <row r="817" spans="1:28" ht="13.5" customHeight="1">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row>
    <row r="818" spans="1:28" ht="13.5" customHeight="1">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row>
    <row r="819" spans="1:28" ht="13.5" customHeight="1">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row>
    <row r="820" spans="1:28" ht="13.5" customHeight="1">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row>
    <row r="821" spans="1:28" ht="13.5" customHeight="1">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row>
    <row r="822" spans="1:28" ht="13.5" customHeight="1">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row>
    <row r="823" spans="1:28" ht="13.5" customHeight="1">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row>
    <row r="824" spans="1:28" ht="13.5" customHeight="1">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row>
    <row r="825" spans="1:28" ht="13.5" customHeight="1">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row>
    <row r="826" spans="1:28" ht="13.5" customHeight="1">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row>
    <row r="827" spans="1:28" ht="13.5" customHeight="1">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row>
    <row r="828" spans="1:28" ht="13.5" customHeight="1">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row>
    <row r="829" spans="1:28" ht="13.5" customHeight="1">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row>
    <row r="830" spans="1:28" ht="13.5" customHeight="1">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row>
    <row r="831" spans="1:28" ht="13.5" customHeight="1">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row>
    <row r="832" spans="1:28" ht="13.5" customHeight="1">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row>
    <row r="833" spans="1:28" ht="13.5" customHeight="1">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row>
    <row r="834" spans="1:28" ht="13.5" customHeight="1">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row>
    <row r="835" spans="1:28" ht="13.5" customHeight="1">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row>
    <row r="836" spans="1:28" ht="13.5" customHeight="1">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row>
    <row r="837" spans="1:28" ht="13.5" customHeight="1">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row>
    <row r="838" spans="1:28" ht="13.5" customHeight="1">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row>
    <row r="839" spans="1:28" ht="13.5" customHeight="1">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row>
    <row r="840" spans="1:28" ht="13.5" customHeight="1">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row>
    <row r="841" spans="1:28" ht="13.5" customHeight="1">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row>
    <row r="842" spans="1:28" ht="13.5" customHeight="1">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c r="AB842" s="83"/>
    </row>
    <row r="843" spans="1:28" ht="13.5" customHeight="1">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c r="AB843" s="83"/>
    </row>
    <row r="844" spans="1:28" ht="13.5" customHeight="1">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c r="AB844" s="83"/>
    </row>
    <row r="845" spans="1:28" ht="13.5" customHeight="1">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row>
    <row r="846" spans="1:28" ht="13.5" customHeight="1">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c r="AB846" s="83"/>
    </row>
    <row r="847" spans="1:28" ht="13.5" customHeight="1">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row>
    <row r="848" spans="1:28" ht="13.5" customHeight="1">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row>
    <row r="849" spans="1:28" ht="13.5" customHeight="1">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c r="AB849" s="83"/>
    </row>
    <row r="850" spans="1:28" ht="13.5" customHeight="1">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c r="AB850" s="83"/>
    </row>
    <row r="851" spans="1:28" ht="13.5" customHeight="1">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c r="AB851" s="83"/>
    </row>
    <row r="852" spans="1:28" ht="13.5" customHeight="1">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c r="AB852" s="83"/>
    </row>
    <row r="853" spans="1:28" ht="13.5" customHeight="1">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c r="AB853" s="83"/>
    </row>
    <row r="854" spans="1:28" ht="13.5" customHeight="1">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c r="AB854" s="83"/>
    </row>
    <row r="855" spans="1:28" ht="13.5" customHeight="1">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row>
    <row r="856" spans="1:28" ht="13.5" customHeight="1">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row>
    <row r="857" spans="1:28" ht="13.5" customHeight="1">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row>
    <row r="858" spans="1:28" ht="13.5" customHeight="1">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row>
    <row r="859" spans="1:28" ht="13.5" customHeight="1">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c r="AB859" s="83"/>
    </row>
    <row r="860" spans="1:28" ht="13.5" customHeight="1">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c r="AB860" s="83"/>
    </row>
    <row r="861" spans="1:28" ht="13.5" customHeight="1">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c r="AB861" s="83"/>
    </row>
    <row r="862" spans="1:28" ht="13.5" customHeight="1">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c r="AB862" s="83"/>
    </row>
    <row r="863" spans="1:28" ht="13.5" customHeight="1">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c r="AB863" s="83"/>
    </row>
    <row r="864" spans="1:28" ht="13.5" customHeight="1">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c r="AB864" s="83"/>
    </row>
    <row r="865" spans="1:28" ht="13.5" customHeight="1">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c r="AB865" s="83"/>
    </row>
    <row r="866" spans="1:28" ht="13.5" customHeight="1">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c r="AB866" s="83"/>
    </row>
    <row r="867" spans="1:28" ht="13.5" customHeight="1">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row>
    <row r="868" spans="1:28" ht="13.5" customHeight="1">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row>
    <row r="869" spans="1:28" ht="13.5" customHeight="1">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c r="AB869" s="83"/>
    </row>
    <row r="870" spans="1:28" ht="13.5" customHeight="1">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c r="AB870" s="83"/>
    </row>
    <row r="871" spans="1:28" ht="13.5" customHeight="1">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c r="AB871" s="83"/>
    </row>
    <row r="872" spans="1:28" ht="13.5" customHeight="1">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c r="AB872" s="83"/>
    </row>
    <row r="873" spans="1:28" ht="13.5" customHeight="1">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c r="AB873" s="83"/>
    </row>
    <row r="874" spans="1:28" ht="13.5" customHeight="1">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c r="AB874" s="83"/>
    </row>
    <row r="875" spans="1:28" ht="13.5" customHeight="1">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row>
    <row r="876" spans="1:28" ht="13.5" customHeight="1">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c r="AB876" s="83"/>
    </row>
    <row r="877" spans="1:28" ht="13.5" customHeight="1">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c r="AB877" s="83"/>
    </row>
    <row r="878" spans="1:28" ht="13.5" customHeight="1">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c r="AB878" s="83"/>
    </row>
    <row r="879" spans="1:28" ht="13.5" customHeight="1">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c r="AB879" s="83"/>
    </row>
    <row r="880" spans="1:28" ht="13.5" customHeight="1">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c r="AB880" s="83"/>
    </row>
    <row r="881" spans="1:28" ht="13.5" customHeight="1">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c r="AB881" s="83"/>
    </row>
    <row r="882" spans="1:28" ht="13.5" customHeight="1">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c r="AB882" s="83"/>
    </row>
    <row r="883" spans="1:28" ht="13.5" customHeight="1">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c r="AB883" s="83"/>
    </row>
    <row r="884" spans="1:28" ht="13.5" customHeight="1">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c r="AB884" s="83"/>
    </row>
    <row r="885" spans="1:28" ht="13.5" customHeight="1">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c r="AB885" s="83"/>
    </row>
    <row r="886" spans="1:28" ht="13.5" customHeight="1">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c r="AB886" s="83"/>
    </row>
    <row r="887" spans="1:28" ht="13.5" customHeight="1">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c r="AB887" s="83"/>
    </row>
    <row r="888" spans="1:28" ht="13.5" customHeight="1">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c r="AB888" s="83"/>
    </row>
    <row r="889" spans="1:28" ht="13.5" customHeight="1">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c r="AB889" s="83"/>
    </row>
    <row r="890" spans="1:28" ht="13.5" customHeight="1">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c r="AB890" s="83"/>
    </row>
    <row r="891" spans="1:28" ht="13.5" customHeight="1">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row>
    <row r="892" spans="1:28" ht="13.5" customHeight="1">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row>
    <row r="893" spans="1:28" ht="13.5" customHeight="1">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row>
    <row r="894" spans="1:28" ht="13.5" customHeight="1">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row>
    <row r="895" spans="1:28" ht="13.5" customHeight="1">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c r="AB895" s="83"/>
    </row>
    <row r="896" spans="1:28" ht="13.5" customHeight="1">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c r="AB896" s="83"/>
    </row>
    <row r="897" spans="1:28" ht="13.5" customHeight="1">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c r="AB897" s="83"/>
    </row>
    <row r="898" spans="1:28" ht="13.5" customHeight="1">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c r="AB898" s="83"/>
    </row>
    <row r="899" spans="1:28" ht="13.5" customHeight="1">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c r="AB899" s="83"/>
    </row>
    <row r="900" spans="1:28" ht="13.5" customHeight="1">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c r="AB900" s="83"/>
    </row>
    <row r="901" spans="1:28" ht="13.5" customHeight="1">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row>
    <row r="902" spans="1:28" ht="13.5" customHeight="1">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row>
    <row r="903" spans="1:28" ht="13.5" customHeight="1">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c r="AB903" s="83"/>
    </row>
    <row r="904" spans="1:28" ht="13.5" customHeight="1">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c r="AB904" s="83"/>
    </row>
    <row r="905" spans="1:28" ht="13.5" customHeight="1">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c r="AB905" s="83"/>
    </row>
    <row r="906" spans="1:28" ht="13.5" customHeight="1">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c r="AB906" s="83"/>
    </row>
    <row r="907" spans="1:28" ht="13.5" customHeight="1">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c r="AB907" s="83"/>
    </row>
    <row r="908" spans="1:28" ht="13.5" customHeight="1">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c r="AB908" s="83"/>
    </row>
    <row r="909" spans="1:28" ht="13.5" customHeight="1">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c r="AB909" s="83"/>
    </row>
    <row r="910" spans="1:28" ht="13.5" customHeight="1">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c r="AB910" s="83"/>
    </row>
    <row r="911" spans="1:28" ht="13.5" customHeight="1">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c r="AB911" s="83"/>
    </row>
    <row r="912" spans="1:28" ht="13.5" customHeight="1">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c r="AB912" s="83"/>
    </row>
    <row r="913" spans="1:28" ht="13.5" customHeight="1">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row>
    <row r="914" spans="1:28" ht="13.5" customHeight="1">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c r="AB914" s="83"/>
    </row>
    <row r="915" spans="1:28" ht="13.5" customHeight="1">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c r="AB915" s="83"/>
    </row>
    <row r="916" spans="1:28" ht="13.5" customHeight="1">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c r="AB916" s="83"/>
    </row>
    <row r="917" spans="1:28" ht="13.5" customHeight="1">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c r="AB917" s="83"/>
    </row>
    <row r="918" spans="1:28" ht="13.5" customHeight="1">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c r="AB918" s="83"/>
    </row>
    <row r="919" spans="1:28" ht="13.5" customHeight="1">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c r="AB919" s="83"/>
    </row>
    <row r="920" spans="1:28" ht="13.5" customHeight="1">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c r="AB920" s="83"/>
    </row>
    <row r="921" spans="1:28" ht="13.5" customHeight="1">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c r="AB921" s="83"/>
    </row>
    <row r="922" spans="1:28" ht="13.5" customHeight="1">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c r="AB922" s="83"/>
    </row>
    <row r="923" spans="1:28" ht="13.5" customHeight="1">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c r="AB923" s="83"/>
    </row>
    <row r="924" spans="1:28" ht="13.5" customHeight="1">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c r="AB924" s="83"/>
    </row>
    <row r="925" spans="1:28" ht="13.5" customHeight="1">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c r="AB925" s="83"/>
    </row>
    <row r="926" spans="1:28" ht="13.5" customHeight="1">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c r="AB926" s="83"/>
    </row>
    <row r="927" spans="1:28" ht="13.5" customHeight="1">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c r="AB927" s="83"/>
    </row>
    <row r="928" spans="1:28" ht="13.5" customHeight="1">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c r="AB928" s="83"/>
    </row>
    <row r="929" spans="1:28" ht="13.5" customHeight="1">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c r="AB929" s="83"/>
    </row>
    <row r="930" spans="1:28" ht="13.5" customHeight="1">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c r="AB930" s="83"/>
    </row>
    <row r="931" spans="1:28" ht="13.5" customHeight="1">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c r="AB931" s="83"/>
    </row>
    <row r="932" spans="1:28" ht="13.5" customHeight="1">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row>
    <row r="933" spans="1:28" ht="13.5" customHeight="1">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c r="AB933" s="83"/>
    </row>
    <row r="934" spans="1:28" ht="13.5" customHeight="1">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c r="AB934" s="83"/>
    </row>
    <row r="935" spans="1:28" ht="13.5" customHeight="1">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c r="AB935" s="83"/>
    </row>
    <row r="936" spans="1:28" ht="13.5" customHeight="1">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c r="AB936" s="83"/>
    </row>
    <row r="937" spans="1:28" ht="13.5" customHeight="1">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c r="AB937" s="83"/>
    </row>
    <row r="938" spans="1:28" ht="13.5" customHeight="1">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c r="AB938" s="83"/>
    </row>
    <row r="939" spans="1:28" ht="13.5" customHeight="1">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c r="AA939" s="83"/>
      <c r="AB939" s="83"/>
    </row>
    <row r="940" spans="1:28" ht="13.5" customHeight="1">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c r="AA940" s="83"/>
      <c r="AB940" s="83"/>
    </row>
    <row r="941" spans="1:28" ht="13.5" customHeight="1">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c r="AA941" s="83"/>
      <c r="AB941" s="83"/>
    </row>
    <row r="942" spans="1:28" ht="13.5" customHeight="1">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c r="AA942" s="83"/>
      <c r="AB942" s="83"/>
    </row>
    <row r="943" spans="1:28" ht="13.5" customHeight="1">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c r="AA943" s="83"/>
      <c r="AB943" s="83"/>
    </row>
    <row r="944" spans="1:28" ht="13.5" customHeight="1">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c r="AA944" s="83"/>
      <c r="AB944" s="83"/>
    </row>
    <row r="945" spans="1:28" ht="13.5" customHeight="1">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c r="AA945" s="83"/>
      <c r="AB945" s="83"/>
    </row>
    <row r="946" spans="1:28" ht="13.5" customHeight="1">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c r="AA946" s="83"/>
      <c r="AB946" s="83"/>
    </row>
    <row r="947" spans="1:28" ht="13.5" customHeight="1">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c r="AA947" s="83"/>
      <c r="AB947" s="83"/>
    </row>
    <row r="948" spans="1:28" ht="13.5" customHeight="1">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c r="AA948" s="83"/>
      <c r="AB948" s="83"/>
    </row>
    <row r="949" spans="1:28" ht="13.5" customHeight="1">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c r="AA949" s="83"/>
      <c r="AB949" s="83"/>
    </row>
    <row r="950" spans="1:28" ht="13.5" customHeight="1">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c r="AA950" s="83"/>
      <c r="AB950" s="83"/>
    </row>
    <row r="951" spans="1:28" ht="13.5" customHeight="1">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c r="AA951" s="83"/>
      <c r="AB951" s="83"/>
    </row>
    <row r="952" spans="1:28" ht="13.5" customHeight="1">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c r="AA952" s="83"/>
      <c r="AB952" s="83"/>
    </row>
    <row r="953" spans="1:28" ht="13.5" customHeight="1">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c r="AA953" s="83"/>
      <c r="AB953" s="83"/>
    </row>
    <row r="954" spans="1:28" ht="13.5" customHeight="1">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c r="AA954" s="83"/>
      <c r="AB954" s="83"/>
    </row>
    <row r="955" spans="1:28" ht="13.5" customHeight="1">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c r="AA955" s="83"/>
      <c r="AB955" s="83"/>
    </row>
    <row r="956" spans="1:28" ht="13.5" customHeight="1">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c r="AA956" s="83"/>
      <c r="AB956" s="83"/>
    </row>
    <row r="957" spans="1:28" ht="13.5" customHeight="1">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c r="AA957" s="83"/>
      <c r="AB957" s="83"/>
    </row>
    <row r="958" spans="1:28" ht="13.5" customHeight="1">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c r="AA958" s="83"/>
      <c r="AB958" s="83"/>
    </row>
    <row r="959" spans="1:28" ht="13.5" customHeight="1">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c r="AA959" s="83"/>
      <c r="AB959" s="83"/>
    </row>
    <row r="960" spans="1:28" ht="13.5" customHeight="1">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c r="AA960" s="83"/>
      <c r="AB960" s="83"/>
    </row>
    <row r="961" spans="1:28" ht="13.5" customHeight="1">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c r="AA961" s="83"/>
      <c r="AB961" s="83"/>
    </row>
    <row r="962" spans="1:28" ht="13.5" customHeight="1">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c r="AA962" s="83"/>
      <c r="AB962" s="83"/>
    </row>
    <row r="963" spans="1:28" ht="13.5" customHeight="1">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c r="AA963" s="83"/>
      <c r="AB963" s="83"/>
    </row>
    <row r="964" spans="1:28" ht="13.5" customHeight="1">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c r="AA964" s="83"/>
      <c r="AB964" s="83"/>
    </row>
    <row r="965" spans="1:28" ht="13.5" customHeight="1">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c r="AA965" s="83"/>
      <c r="AB965" s="83"/>
    </row>
    <row r="966" spans="1:28" ht="13.5" customHeight="1">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c r="AA966" s="83"/>
      <c r="AB966" s="83"/>
    </row>
    <row r="967" spans="1:28" ht="13.5" customHeight="1">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c r="AA967" s="83"/>
      <c r="AB967" s="83"/>
    </row>
    <row r="968" spans="1:28" ht="13.5" customHeight="1">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c r="AA968" s="83"/>
      <c r="AB968" s="83"/>
    </row>
    <row r="969" spans="1:28" ht="13.5" customHeight="1">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c r="AA969" s="83"/>
      <c r="AB969" s="83"/>
    </row>
    <row r="970" spans="1:28" ht="13.5" customHeight="1">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c r="AA970" s="83"/>
      <c r="AB970" s="83"/>
    </row>
    <row r="971" spans="1:28" ht="13.5" customHeight="1">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c r="AA971" s="83"/>
      <c r="AB971" s="83"/>
    </row>
    <row r="972" spans="1:28" ht="13.5" customHeight="1">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c r="AA972" s="83"/>
      <c r="AB972" s="83"/>
    </row>
    <row r="973" spans="1:28" ht="13.5" customHeight="1">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c r="AA973" s="83"/>
      <c r="AB973" s="83"/>
    </row>
    <row r="974" spans="1:28" ht="13.5" customHeight="1">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c r="AA974" s="83"/>
      <c r="AB974" s="83"/>
    </row>
    <row r="975" spans="1:28" ht="13.5" customHeight="1">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c r="AA975" s="83"/>
      <c r="AB975" s="83"/>
    </row>
    <row r="976" spans="1:28" ht="13.5" customHeight="1">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c r="AA976" s="83"/>
      <c r="AB976" s="83"/>
    </row>
    <row r="977" spans="1:28" ht="13.5" customHeight="1">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c r="AA977" s="83"/>
      <c r="AB977" s="83"/>
    </row>
    <row r="978" spans="1:28" ht="13.5" customHeight="1">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c r="AA978" s="83"/>
      <c r="AB978" s="83"/>
    </row>
    <row r="979" spans="1:28" ht="13.5" customHeight="1">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c r="AA979" s="83"/>
      <c r="AB979" s="83"/>
    </row>
    <row r="980" spans="1:28" ht="13.5" customHeight="1">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c r="AA980" s="83"/>
      <c r="AB980" s="83"/>
    </row>
    <row r="981" spans="1:28" ht="13.5" customHeight="1">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c r="AA981" s="83"/>
      <c r="AB981" s="83"/>
    </row>
    <row r="982" spans="1:28" ht="13.5" customHeight="1">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c r="AA982" s="83"/>
      <c r="AB982" s="83"/>
    </row>
    <row r="983" spans="1:28" ht="13.5" customHeight="1">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c r="AA983" s="83"/>
      <c r="AB983" s="83"/>
    </row>
    <row r="984" spans="1:28" ht="13.5" customHeight="1">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c r="AA984" s="83"/>
      <c r="AB984" s="83"/>
    </row>
    <row r="985" spans="1:28" ht="13.5" customHeight="1">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c r="AA985" s="83"/>
      <c r="AB985" s="83"/>
    </row>
    <row r="986" spans="1:28" ht="13.5" customHeight="1">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c r="AA986" s="83"/>
      <c r="AB986" s="83"/>
    </row>
    <row r="987" spans="1:28" ht="13.5" customHeight="1">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c r="AA987" s="83"/>
      <c r="AB987" s="83"/>
    </row>
    <row r="988" spans="1:28" ht="13.5" customHeight="1">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c r="AA988" s="83"/>
      <c r="AB988" s="83"/>
    </row>
    <row r="989" spans="1:28" ht="13.5" customHeight="1">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c r="AA989" s="83"/>
      <c r="AB989" s="83"/>
    </row>
    <row r="990" spans="1:28" ht="13.5" customHeight="1">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c r="AA990" s="83"/>
      <c r="AB990" s="83"/>
    </row>
    <row r="991" spans="1:28" ht="13.5" customHeight="1">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c r="AA991" s="83"/>
      <c r="AB991" s="83"/>
    </row>
    <row r="992" spans="1:28" ht="13.5" customHeight="1">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c r="AA992" s="83"/>
      <c r="AB992" s="83"/>
    </row>
    <row r="993" spans="1:28" ht="13.5" customHeight="1">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c r="AA993" s="83"/>
      <c r="AB993" s="83"/>
    </row>
    <row r="994" spans="1:28" ht="13.5" customHeight="1">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c r="AA994" s="83"/>
      <c r="AB994" s="83"/>
    </row>
    <row r="995" spans="1:28" ht="13.5" customHeight="1">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c r="AA995" s="83"/>
      <c r="AB995" s="83"/>
    </row>
    <row r="996" spans="1:28" ht="13.5" customHeight="1">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c r="AA996" s="83"/>
      <c r="AB996" s="83"/>
    </row>
    <row r="997" spans="1:28" ht="13.5" customHeight="1">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c r="AA997" s="83"/>
      <c r="AB997" s="83"/>
    </row>
    <row r="998" spans="1:28" ht="13.5" customHeight="1">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c r="AA998" s="83"/>
      <c r="AB998" s="83"/>
    </row>
    <row r="999" spans="1:28" ht="13.5" customHeight="1">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c r="AA999" s="83"/>
      <c r="AB999" s="83"/>
    </row>
    <row r="1000" spans="1:28" ht="13.5" customHeight="1">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c r="AA1000" s="83"/>
      <c r="AB1000" s="83"/>
    </row>
  </sheetData>
  <mergeCells count="39">
    <mergeCell ref="E17:F17"/>
    <mergeCell ref="E18:F18"/>
    <mergeCell ref="E21:F24"/>
    <mergeCell ref="E27:F30"/>
    <mergeCell ref="E33:F34"/>
    <mergeCell ref="E37:F37"/>
    <mergeCell ref="E38:F40"/>
    <mergeCell ref="D67:F67"/>
    <mergeCell ref="D68:F68"/>
    <mergeCell ref="G44:H44"/>
    <mergeCell ref="G45:H53"/>
    <mergeCell ref="D62:F62"/>
    <mergeCell ref="G63:G71"/>
    <mergeCell ref="D64:F64"/>
    <mergeCell ref="D65:F65"/>
    <mergeCell ref="D66:F66"/>
    <mergeCell ref="D71:F71"/>
    <mergeCell ref="H148:I151"/>
    <mergeCell ref="D69:F69"/>
    <mergeCell ref="D70:F70"/>
    <mergeCell ref="E101:G101"/>
    <mergeCell ref="E102:G102"/>
    <mergeCell ref="F107:H112"/>
    <mergeCell ref="F113:H113"/>
    <mergeCell ref="D114:H114"/>
    <mergeCell ref="F118:H118"/>
    <mergeCell ref="F132:H132"/>
    <mergeCell ref="E135:H135"/>
    <mergeCell ref="H143:I143"/>
    <mergeCell ref="H144:I145"/>
    <mergeCell ref="B134:B135"/>
    <mergeCell ref="B143:B151"/>
    <mergeCell ref="B18:B39"/>
    <mergeCell ref="B43:B59"/>
    <mergeCell ref="B62:B72"/>
    <mergeCell ref="B75:B94"/>
    <mergeCell ref="B101:B102"/>
    <mergeCell ref="B105:B126"/>
    <mergeCell ref="B131:B132"/>
  </mergeCells>
  <hyperlinks>
    <hyperlink ref="C155" r:id="rId1" xr:uid="{00000000-0004-0000-0200-000000000000}"/>
  </hyperlinks>
  <pageMargins left="0.7" right="0.7" top="0.75" bottom="0.75" header="0" footer="0"/>
  <pageSetup orientation="landscape"/>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1"/>
  <sheetViews>
    <sheetView showGridLines="0" workbookViewId="0"/>
  </sheetViews>
  <sheetFormatPr defaultColWidth="12.5703125" defaultRowHeight="15" customHeight="1"/>
  <cols>
    <col min="1" max="1" width="41.42578125" customWidth="1"/>
    <col min="2" max="2" width="31.85546875" customWidth="1"/>
    <col min="3" max="6" width="51.140625" customWidth="1"/>
    <col min="7" max="7" width="117.42578125" customWidth="1"/>
    <col min="8" max="27" width="9.140625" customWidth="1"/>
  </cols>
  <sheetData>
    <row r="1" spans="1:27" ht="27" customHeight="1">
      <c r="A1" s="142" t="s">
        <v>775</v>
      </c>
      <c r="B1" s="142"/>
      <c r="C1" s="142"/>
      <c r="D1" s="142"/>
      <c r="E1" s="142"/>
      <c r="F1" s="142"/>
      <c r="G1" s="142"/>
      <c r="H1" s="47"/>
      <c r="I1" s="47"/>
      <c r="J1" s="47"/>
      <c r="K1" s="47"/>
      <c r="L1" s="47"/>
      <c r="M1" s="47"/>
      <c r="N1" s="47"/>
      <c r="O1" s="47"/>
      <c r="P1" s="47"/>
      <c r="Q1" s="47"/>
      <c r="R1" s="47"/>
      <c r="S1" s="47"/>
      <c r="T1" s="47"/>
      <c r="U1" s="47"/>
      <c r="V1" s="47"/>
      <c r="W1" s="47"/>
      <c r="X1" s="47"/>
      <c r="Y1" s="47"/>
      <c r="Z1" s="47"/>
      <c r="AA1" s="47"/>
    </row>
    <row r="2" spans="1:27" ht="27" customHeight="1">
      <c r="A2" s="85" t="s">
        <v>961</v>
      </c>
      <c r="B2" s="142"/>
      <c r="C2" s="142"/>
      <c r="D2" s="142"/>
      <c r="E2" s="142"/>
      <c r="F2" s="142"/>
      <c r="G2" s="142"/>
      <c r="H2" s="47"/>
      <c r="I2" s="47"/>
      <c r="J2" s="47"/>
      <c r="K2" s="47"/>
      <c r="L2" s="47"/>
      <c r="M2" s="47"/>
      <c r="N2" s="47"/>
      <c r="O2" s="47"/>
      <c r="P2" s="47"/>
      <c r="Q2" s="47"/>
      <c r="R2" s="47"/>
      <c r="S2" s="47"/>
      <c r="T2" s="47"/>
      <c r="U2" s="47"/>
      <c r="V2" s="47"/>
      <c r="W2" s="47"/>
      <c r="X2" s="47"/>
      <c r="Y2" s="47"/>
      <c r="Z2" s="47"/>
      <c r="AA2" s="47"/>
    </row>
    <row r="3" spans="1:27" ht="27" customHeight="1">
      <c r="A3" s="85" t="s">
        <v>962</v>
      </c>
      <c r="B3" s="142"/>
      <c r="C3" s="142"/>
      <c r="D3" s="142"/>
      <c r="E3" s="142"/>
      <c r="F3" s="142"/>
      <c r="G3" s="142"/>
      <c r="H3" s="47"/>
      <c r="I3" s="47"/>
      <c r="J3" s="47"/>
      <c r="K3" s="47"/>
      <c r="L3" s="47"/>
      <c r="M3" s="47"/>
      <c r="N3" s="47"/>
      <c r="O3" s="47"/>
      <c r="P3" s="47"/>
      <c r="Q3" s="47"/>
      <c r="R3" s="47"/>
      <c r="S3" s="47"/>
      <c r="T3" s="47"/>
      <c r="U3" s="47"/>
      <c r="V3" s="47"/>
      <c r="W3" s="47"/>
      <c r="X3" s="47"/>
      <c r="Y3" s="47"/>
      <c r="Z3" s="47"/>
      <c r="AA3" s="47"/>
    </row>
    <row r="4" spans="1:27" ht="26.25" customHeight="1">
      <c r="A4" s="210" t="s">
        <v>963</v>
      </c>
      <c r="B4" s="227"/>
      <c r="C4" s="227"/>
      <c r="D4" s="227"/>
      <c r="E4" s="227"/>
      <c r="F4" s="227"/>
      <c r="G4" s="227"/>
      <c r="H4" s="48"/>
      <c r="I4" s="48"/>
      <c r="J4" s="48"/>
      <c r="K4" s="48"/>
      <c r="L4" s="48"/>
      <c r="M4" s="48"/>
      <c r="N4" s="47"/>
      <c r="O4" s="47"/>
      <c r="P4" s="47"/>
      <c r="Q4" s="47"/>
      <c r="R4" s="47"/>
      <c r="S4" s="47"/>
      <c r="T4" s="47"/>
      <c r="U4" s="47"/>
      <c r="V4" s="47"/>
      <c r="W4" s="47"/>
      <c r="X4" s="47"/>
      <c r="Y4" s="47"/>
      <c r="Z4" s="47"/>
      <c r="AA4" s="47"/>
    </row>
    <row r="5" spans="1:27" ht="26.25" customHeight="1">
      <c r="A5" s="48"/>
      <c r="B5" s="48"/>
      <c r="C5" s="48"/>
      <c r="D5" s="48"/>
      <c r="E5" s="48"/>
      <c r="F5" s="48"/>
      <c r="G5" s="48"/>
      <c r="H5" s="48"/>
      <c r="I5" s="48"/>
      <c r="J5" s="48"/>
      <c r="K5" s="48"/>
      <c r="L5" s="48"/>
      <c r="M5" s="48"/>
      <c r="N5" s="47"/>
      <c r="O5" s="47"/>
      <c r="P5" s="47"/>
      <c r="Q5" s="47"/>
      <c r="R5" s="47"/>
      <c r="S5" s="47"/>
      <c r="T5" s="47"/>
      <c r="U5" s="47"/>
      <c r="V5" s="47"/>
      <c r="W5" s="47"/>
      <c r="X5" s="47"/>
      <c r="Y5" s="47"/>
      <c r="Z5" s="47"/>
      <c r="AA5" s="47"/>
    </row>
    <row r="6" spans="1:27" ht="42" customHeight="1">
      <c r="A6" s="49" t="s">
        <v>964</v>
      </c>
      <c r="B6" s="50" t="s">
        <v>965</v>
      </c>
      <c r="C6" s="51" t="s">
        <v>966</v>
      </c>
      <c r="D6" s="51" t="s">
        <v>967</v>
      </c>
      <c r="E6" s="52" t="s">
        <v>968</v>
      </c>
      <c r="F6" s="143" t="s">
        <v>969</v>
      </c>
      <c r="G6" s="50" t="s">
        <v>970</v>
      </c>
      <c r="H6" s="144" t="s">
        <v>840</v>
      </c>
      <c r="I6" s="53"/>
      <c r="J6" s="53"/>
      <c r="K6" s="53"/>
      <c r="L6" s="53"/>
      <c r="M6" s="53"/>
      <c r="N6" s="53"/>
      <c r="O6" s="53"/>
      <c r="P6" s="53"/>
      <c r="Q6" s="53"/>
      <c r="R6" s="53"/>
      <c r="S6" s="53"/>
      <c r="T6" s="53"/>
      <c r="U6" s="53"/>
      <c r="V6" s="53"/>
      <c r="W6" s="53"/>
      <c r="X6" s="53"/>
      <c r="Y6" s="53"/>
      <c r="Z6" s="53"/>
      <c r="AA6" s="53"/>
    </row>
    <row r="7" spans="1:27" ht="85.5" customHeight="1">
      <c r="A7" s="145" t="s">
        <v>971</v>
      </c>
      <c r="B7" s="54" t="s">
        <v>972</v>
      </c>
      <c r="C7" s="55">
        <v>270</v>
      </c>
      <c r="D7" s="55">
        <v>300</v>
      </c>
      <c r="E7" s="55">
        <v>12.92</v>
      </c>
      <c r="F7" s="55">
        <v>11.47</v>
      </c>
      <c r="G7" s="55">
        <v>99.3</v>
      </c>
      <c r="H7" s="54" t="s">
        <v>973</v>
      </c>
      <c r="I7" s="1"/>
      <c r="J7" s="1"/>
      <c r="K7" s="1"/>
      <c r="L7" s="1"/>
      <c r="M7" s="1"/>
      <c r="N7" s="1"/>
      <c r="O7" s="1"/>
      <c r="P7" s="1"/>
      <c r="Q7" s="1"/>
      <c r="R7" s="1"/>
      <c r="S7" s="1"/>
      <c r="T7" s="1"/>
      <c r="U7" s="1"/>
      <c r="V7" s="1"/>
      <c r="W7" s="1"/>
      <c r="X7" s="1"/>
      <c r="Y7" s="1"/>
      <c r="Z7" s="1"/>
      <c r="AA7" s="1"/>
    </row>
    <row r="8" spans="1:27" ht="42" customHeight="1">
      <c r="A8" s="211" t="s">
        <v>974</v>
      </c>
      <c r="B8" s="56" t="s">
        <v>975</v>
      </c>
      <c r="C8" s="55">
        <f>C7*B20</f>
        <v>6.0441091368926427</v>
      </c>
      <c r="D8" s="55">
        <f>D7*B20</f>
        <v>6.7156768187696025</v>
      </c>
      <c r="E8" s="55">
        <f>E7*B17</f>
        <v>4.4072703999999998</v>
      </c>
      <c r="F8" s="55">
        <f>F7*0.20359</f>
        <v>2.3351773000000002</v>
      </c>
      <c r="G8" s="55">
        <f>G7*B19</f>
        <v>4.6492259999999996</v>
      </c>
      <c r="H8" s="54" t="s">
        <v>976</v>
      </c>
      <c r="I8" s="1"/>
      <c r="J8" s="1"/>
      <c r="K8" s="1"/>
      <c r="L8" s="1"/>
      <c r="M8" s="1"/>
      <c r="N8" s="1"/>
      <c r="O8" s="1"/>
      <c r="P8" s="1"/>
      <c r="Q8" s="1"/>
      <c r="R8" s="1"/>
      <c r="S8" s="1"/>
      <c r="T8" s="1"/>
      <c r="U8" s="1"/>
      <c r="V8" s="1"/>
      <c r="W8" s="1"/>
      <c r="X8" s="1"/>
      <c r="Y8" s="1"/>
      <c r="Z8" s="1"/>
      <c r="AA8" s="1"/>
    </row>
    <row r="9" spans="1:27" ht="42" customHeight="1">
      <c r="A9" s="230"/>
      <c r="B9" s="56" t="s">
        <v>977</v>
      </c>
      <c r="C9" s="55">
        <f t="shared" ref="C9:G9" si="0">C8*30.5</f>
        <v>184.3453286752256</v>
      </c>
      <c r="D9" s="55">
        <f t="shared" si="0"/>
        <v>204.82814297247288</v>
      </c>
      <c r="E9" s="55">
        <f t="shared" si="0"/>
        <v>134.4217472</v>
      </c>
      <c r="F9" s="55">
        <f t="shared" si="0"/>
        <v>71.22290765000001</v>
      </c>
      <c r="G9" s="55">
        <f t="shared" si="0"/>
        <v>141.80139299999999</v>
      </c>
      <c r="H9" s="54" t="s">
        <v>978</v>
      </c>
      <c r="I9" s="1"/>
      <c r="J9" s="1"/>
      <c r="K9" s="1"/>
      <c r="L9" s="1"/>
      <c r="M9" s="1"/>
      <c r="N9" s="1"/>
      <c r="O9" s="1"/>
      <c r="P9" s="1"/>
      <c r="Q9" s="1"/>
      <c r="R9" s="1"/>
      <c r="S9" s="1"/>
      <c r="T9" s="1"/>
      <c r="U9" s="1"/>
      <c r="V9" s="1"/>
      <c r="W9" s="1"/>
      <c r="X9" s="1"/>
      <c r="Y9" s="1"/>
      <c r="Z9" s="1"/>
      <c r="AA9" s="1"/>
    </row>
    <row r="10" spans="1:27" ht="42" customHeight="1">
      <c r="A10" s="145" t="s">
        <v>979</v>
      </c>
      <c r="B10" s="56" t="s">
        <v>980</v>
      </c>
      <c r="C10" s="55">
        <f>'4) Household Size and FTWE'!E5</f>
        <v>3</v>
      </c>
      <c r="D10" s="55">
        <f>'4) Household Size and FTWE'!F5</f>
        <v>4</v>
      </c>
      <c r="E10" s="55">
        <f>'4) Household Size and FTWE'!B5</f>
        <v>4</v>
      </c>
      <c r="F10" s="55">
        <f>'4) Household Size and FTWE'!C5</f>
        <v>4</v>
      </c>
      <c r="G10" s="55">
        <f>'4) Household Size and FTWE'!D5</f>
        <v>5</v>
      </c>
      <c r="H10" s="54" t="s">
        <v>981</v>
      </c>
      <c r="I10" s="1"/>
      <c r="J10" s="1"/>
      <c r="K10" s="1"/>
      <c r="L10" s="1"/>
      <c r="M10" s="1"/>
      <c r="N10" s="1"/>
      <c r="O10" s="1"/>
      <c r="P10" s="1"/>
      <c r="Q10" s="1"/>
      <c r="R10" s="1"/>
      <c r="S10" s="1"/>
      <c r="T10" s="1"/>
      <c r="U10" s="1"/>
      <c r="V10" s="1"/>
      <c r="W10" s="1"/>
      <c r="X10" s="1"/>
      <c r="Y10" s="1"/>
      <c r="Z10" s="1"/>
      <c r="AA10" s="1"/>
    </row>
    <row r="11" spans="1:27" ht="42" customHeight="1">
      <c r="A11" s="145" t="s">
        <v>982</v>
      </c>
      <c r="B11" s="56" t="s">
        <v>983</v>
      </c>
      <c r="C11" s="57">
        <f t="shared" ref="C11:G11" si="1">C9*C10</f>
        <v>553.03598602567683</v>
      </c>
      <c r="D11" s="57">
        <f t="shared" si="1"/>
        <v>819.3125718898915</v>
      </c>
      <c r="E11" s="57">
        <f t="shared" si="1"/>
        <v>537.68698879999999</v>
      </c>
      <c r="F11" s="57">
        <f t="shared" si="1"/>
        <v>284.89163060000004</v>
      </c>
      <c r="G11" s="57">
        <f t="shared" si="1"/>
        <v>709.00696499999992</v>
      </c>
      <c r="H11" s="54" t="s">
        <v>984</v>
      </c>
      <c r="I11" s="1"/>
      <c r="J11" s="1"/>
      <c r="K11" s="1"/>
      <c r="L11" s="1"/>
      <c r="M11" s="1"/>
      <c r="N11" s="1"/>
      <c r="O11" s="1"/>
      <c r="P11" s="1"/>
      <c r="Q11" s="1"/>
      <c r="R11" s="1"/>
      <c r="S11" s="1"/>
      <c r="T11" s="1"/>
      <c r="U11" s="1"/>
      <c r="V11" s="1"/>
      <c r="W11" s="1"/>
      <c r="X11" s="1"/>
      <c r="Y11" s="1"/>
      <c r="Z11" s="1"/>
      <c r="AA11" s="1"/>
    </row>
    <row r="12" spans="1:27" ht="36" customHeight="1">
      <c r="A12" s="145" t="s">
        <v>985</v>
      </c>
      <c r="B12" s="56" t="s">
        <v>986</v>
      </c>
      <c r="C12" s="58">
        <v>2024</v>
      </c>
      <c r="D12" s="58">
        <v>2024</v>
      </c>
      <c r="E12" s="58">
        <v>2022</v>
      </c>
      <c r="F12" s="58">
        <v>2022</v>
      </c>
      <c r="G12" s="58">
        <v>2022</v>
      </c>
      <c r="H12" s="54"/>
      <c r="I12" s="1"/>
      <c r="J12" s="1"/>
      <c r="K12" s="1"/>
      <c r="L12" s="1"/>
      <c r="M12" s="1"/>
      <c r="N12" s="1"/>
      <c r="O12" s="1"/>
      <c r="P12" s="1"/>
      <c r="Q12" s="1"/>
      <c r="R12" s="1"/>
      <c r="S12" s="1"/>
      <c r="T12" s="1"/>
      <c r="U12" s="1"/>
      <c r="V12" s="1"/>
      <c r="W12" s="1"/>
      <c r="X12" s="1"/>
      <c r="Y12" s="1"/>
      <c r="Z12" s="1"/>
      <c r="AA12" s="1"/>
    </row>
    <row r="13" spans="1:27" ht="55.5" customHeight="1">
      <c r="A13" s="145" t="s">
        <v>987</v>
      </c>
      <c r="B13" s="59"/>
      <c r="E13" s="60" t="s">
        <v>988</v>
      </c>
      <c r="F13" s="60" t="s">
        <v>989</v>
      </c>
      <c r="G13" s="60" t="s">
        <v>990</v>
      </c>
      <c r="H13" s="61" t="s">
        <v>991</v>
      </c>
      <c r="I13" s="1"/>
      <c r="J13" s="1"/>
      <c r="K13" s="1"/>
      <c r="L13" s="1"/>
      <c r="M13" s="1"/>
      <c r="N13" s="1"/>
      <c r="O13" s="1"/>
      <c r="P13" s="1"/>
      <c r="Q13" s="1"/>
      <c r="R13" s="1"/>
      <c r="S13" s="1"/>
      <c r="T13" s="1"/>
      <c r="U13" s="1"/>
      <c r="V13" s="1"/>
      <c r="W13" s="1"/>
      <c r="X13" s="1"/>
      <c r="Y13" s="1"/>
      <c r="Z13" s="1"/>
      <c r="AA13" s="1"/>
    </row>
    <row r="14" spans="1:27">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
      <c r="B15" s="62"/>
      <c r="C15" s="1"/>
      <c r="D15" s="1"/>
      <c r="E15" s="1"/>
      <c r="F15" s="1"/>
      <c r="G15" s="1"/>
      <c r="H15" s="1"/>
      <c r="I15" s="1"/>
      <c r="J15" s="1"/>
      <c r="K15" s="1"/>
      <c r="L15" s="1"/>
      <c r="M15" s="1"/>
      <c r="N15" s="1"/>
      <c r="O15" s="1"/>
      <c r="P15" s="1"/>
      <c r="Q15" s="1"/>
      <c r="R15" s="1"/>
      <c r="S15" s="1"/>
      <c r="T15" s="1"/>
      <c r="U15" s="1"/>
      <c r="V15" s="1"/>
      <c r="W15" s="1"/>
      <c r="X15" s="1"/>
      <c r="Y15" s="1"/>
      <c r="Z15" s="1"/>
      <c r="AA15" s="1"/>
    </row>
    <row r="16" spans="1:27">
      <c r="A16" s="1"/>
      <c r="B16" s="146" t="s">
        <v>992</v>
      </c>
      <c r="C16" s="1"/>
      <c r="D16" s="1"/>
      <c r="E16" s="1"/>
      <c r="F16" s="1"/>
      <c r="G16" s="1"/>
      <c r="H16" s="1"/>
      <c r="I16" s="1"/>
      <c r="J16" s="1"/>
      <c r="K16" s="1"/>
      <c r="L16" s="1"/>
      <c r="M16" s="1"/>
      <c r="N16" s="1"/>
      <c r="O16" s="1"/>
      <c r="P16" s="1"/>
      <c r="Q16" s="1"/>
      <c r="R16" s="1"/>
      <c r="S16" s="1"/>
      <c r="T16" s="1"/>
      <c r="U16" s="1"/>
      <c r="V16" s="1"/>
      <c r="W16" s="1"/>
      <c r="X16" s="1"/>
      <c r="Y16" s="1"/>
      <c r="Z16" s="1"/>
      <c r="AA16" s="1"/>
    </row>
    <row r="17" spans="1:27" ht="23.25" customHeight="1">
      <c r="A17" s="63" t="s">
        <v>993</v>
      </c>
      <c r="B17" s="64">
        <v>0.34111999999999998</v>
      </c>
      <c r="C17" s="1"/>
      <c r="D17" s="1"/>
      <c r="E17" s="1"/>
      <c r="F17" s="1"/>
      <c r="G17" s="1"/>
      <c r="H17" s="1"/>
      <c r="I17" s="1"/>
      <c r="J17" s="1"/>
      <c r="K17" s="1"/>
      <c r="L17" s="1"/>
      <c r="M17" s="1"/>
      <c r="N17" s="1"/>
      <c r="O17" s="1"/>
      <c r="P17" s="1"/>
      <c r="Q17" s="1"/>
      <c r="R17" s="1"/>
      <c r="S17" s="1"/>
      <c r="T17" s="1"/>
      <c r="U17" s="1"/>
      <c r="V17" s="1"/>
      <c r="W17" s="1"/>
      <c r="X17" s="1"/>
      <c r="Y17" s="1"/>
      <c r="Z17" s="1"/>
      <c r="AA17" s="1"/>
    </row>
    <row r="18" spans="1:27" ht="23.25" customHeight="1">
      <c r="A18" s="65" t="s">
        <v>994</v>
      </c>
      <c r="B18" s="64">
        <v>0.20358999999999999</v>
      </c>
      <c r="C18" s="1"/>
      <c r="D18" s="1"/>
      <c r="E18" s="1"/>
      <c r="F18" s="1"/>
      <c r="G18" s="1"/>
      <c r="H18" s="1"/>
      <c r="I18" s="1"/>
      <c r="J18" s="1"/>
      <c r="K18" s="1"/>
      <c r="L18" s="1"/>
      <c r="M18" s="1"/>
      <c r="N18" s="1"/>
      <c r="O18" s="1"/>
      <c r="P18" s="1"/>
      <c r="Q18" s="1"/>
      <c r="R18" s="1"/>
      <c r="S18" s="1"/>
      <c r="T18" s="1"/>
      <c r="U18" s="1"/>
      <c r="V18" s="1"/>
      <c r="W18" s="1"/>
      <c r="X18" s="1"/>
      <c r="Y18" s="1"/>
      <c r="Z18" s="1"/>
      <c r="AA18" s="1"/>
    </row>
    <row r="19" spans="1:27" ht="23.25" customHeight="1">
      <c r="A19" s="65" t="s">
        <v>995</v>
      </c>
      <c r="B19" s="122">
        <v>4.6820000000000001E-2</v>
      </c>
      <c r="C19" s="1"/>
      <c r="D19" s="1"/>
      <c r="E19" s="1"/>
      <c r="F19" s="1"/>
      <c r="G19" s="1"/>
      <c r="H19" s="1"/>
      <c r="I19" s="1"/>
      <c r="J19" s="1"/>
      <c r="K19" s="1"/>
      <c r="L19" s="1"/>
      <c r="M19" s="1"/>
      <c r="N19" s="1"/>
      <c r="O19" s="1"/>
      <c r="P19" s="1"/>
      <c r="Q19" s="1"/>
      <c r="R19" s="1"/>
      <c r="S19" s="1"/>
      <c r="T19" s="1"/>
      <c r="U19" s="1"/>
      <c r="V19" s="1"/>
      <c r="W19" s="1"/>
      <c r="X19" s="1"/>
      <c r="Y19" s="1"/>
      <c r="Z19" s="1"/>
      <c r="AA19" s="1"/>
    </row>
    <row r="20" spans="1:27">
      <c r="A20" s="65" t="s">
        <v>996</v>
      </c>
      <c r="B20" s="122">
        <f>1/(42.9*1.0767/1.034)</f>
        <v>2.2385589395898676E-2</v>
      </c>
      <c r="C20" s="66"/>
      <c r="D20" s="67" t="s">
        <v>997</v>
      </c>
      <c r="E20" s="1"/>
      <c r="F20" s="1"/>
      <c r="G20" s="1"/>
      <c r="H20" s="1"/>
      <c r="I20" s="1"/>
      <c r="J20" s="1"/>
      <c r="K20" s="1"/>
      <c r="L20" s="1"/>
      <c r="M20" s="1"/>
      <c r="N20" s="1"/>
      <c r="O20" s="1"/>
      <c r="P20" s="1"/>
      <c r="Q20" s="1"/>
      <c r="R20" s="1"/>
      <c r="S20" s="1"/>
      <c r="T20" s="1"/>
      <c r="U20" s="1"/>
      <c r="V20" s="1"/>
      <c r="W20" s="1"/>
      <c r="X20" s="1"/>
      <c r="Y20" s="1"/>
      <c r="Z20" s="1"/>
      <c r="AA20" s="1"/>
    </row>
    <row r="21" spans="1:27" ht="29.25" customHeight="1">
      <c r="A21" s="65" t="s">
        <v>998</v>
      </c>
      <c r="B21" s="212" t="s">
        <v>999</v>
      </c>
      <c r="C21" s="248"/>
      <c r="D21" s="248"/>
      <c r="E21" s="248"/>
      <c r="F21" s="248"/>
      <c r="G21" s="231"/>
      <c r="H21" s="1"/>
      <c r="I21" s="1"/>
      <c r="J21" s="1"/>
      <c r="K21" s="1"/>
      <c r="L21" s="1"/>
      <c r="M21" s="1"/>
      <c r="N21" s="1"/>
      <c r="O21" s="1"/>
      <c r="P21" s="1"/>
      <c r="Q21" s="1"/>
      <c r="R21" s="1"/>
      <c r="S21" s="1"/>
      <c r="T21" s="1"/>
      <c r="U21" s="1"/>
      <c r="V21" s="1"/>
      <c r="W21" s="1"/>
      <c r="X21" s="1"/>
      <c r="Y21" s="1"/>
      <c r="Z21" s="1"/>
      <c r="AA21" s="1"/>
    </row>
    <row r="22" spans="1:27"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48" customHeight="1">
      <c r="A23" s="65" t="s">
        <v>1000</v>
      </c>
      <c r="B23" s="213" t="s">
        <v>1001</v>
      </c>
      <c r="C23" s="248"/>
      <c r="D23" s="248"/>
      <c r="E23" s="248"/>
      <c r="F23" s="248"/>
      <c r="G23" s="231"/>
      <c r="H23" s="68"/>
      <c r="I23" s="68"/>
      <c r="J23" s="68"/>
      <c r="K23" s="68"/>
      <c r="L23" s="68"/>
      <c r="M23" s="68"/>
      <c r="N23" s="68"/>
      <c r="O23" s="68"/>
      <c r="P23" s="68"/>
      <c r="Q23" s="68"/>
      <c r="R23" s="68"/>
      <c r="S23" s="68"/>
      <c r="T23" s="68"/>
      <c r="U23" s="68"/>
      <c r="V23" s="68"/>
      <c r="W23" s="68"/>
      <c r="X23" s="68"/>
      <c r="Y23" s="68"/>
      <c r="Z23" s="68"/>
      <c r="AA23" s="68"/>
    </row>
    <row r="24" spans="1:27" ht="15.75" customHeight="1">
      <c r="A24" s="1"/>
      <c r="B24" s="53"/>
      <c r="C24" s="53"/>
      <c r="D24" s="53"/>
      <c r="E24" s="53"/>
      <c r="F24" s="53"/>
      <c r="G24" s="53"/>
      <c r="H24" s="1"/>
      <c r="I24" s="1"/>
      <c r="J24" s="1"/>
      <c r="K24" s="1"/>
      <c r="L24" s="1"/>
      <c r="M24" s="1"/>
      <c r="N24" s="1"/>
      <c r="O24" s="1"/>
      <c r="P24" s="1"/>
      <c r="Q24" s="1"/>
      <c r="R24" s="1"/>
      <c r="S24" s="1"/>
      <c r="T24" s="1"/>
      <c r="U24" s="1"/>
      <c r="V24" s="1"/>
      <c r="W24" s="1"/>
      <c r="X24" s="1"/>
      <c r="Y24" s="1"/>
      <c r="Z24" s="1"/>
      <c r="AA24" s="1"/>
    </row>
    <row r="25" spans="1:27" ht="15.75" customHeight="1">
      <c r="A25" s="1"/>
      <c r="B25" s="53"/>
      <c r="C25" s="53"/>
      <c r="D25" s="53"/>
      <c r="E25" s="53"/>
      <c r="F25" s="53"/>
      <c r="G25" s="53"/>
      <c r="H25" s="1"/>
      <c r="I25" s="1"/>
      <c r="J25" s="1"/>
      <c r="K25" s="1"/>
      <c r="L25" s="1"/>
      <c r="M25" s="1"/>
      <c r="N25" s="1"/>
      <c r="O25" s="1"/>
      <c r="P25" s="1"/>
      <c r="Q25" s="1"/>
      <c r="R25" s="1"/>
      <c r="S25" s="1"/>
      <c r="T25" s="1"/>
      <c r="U25" s="1"/>
      <c r="V25" s="1"/>
      <c r="W25" s="1"/>
      <c r="X25" s="1"/>
      <c r="Y25" s="1"/>
      <c r="Z25" s="1"/>
      <c r="AA25" s="1"/>
    </row>
    <row r="26" spans="1:27" ht="15.75" customHeight="1">
      <c r="A26" s="1"/>
      <c r="B26" s="53"/>
      <c r="C26" s="53"/>
      <c r="D26" s="53"/>
      <c r="E26" s="53"/>
      <c r="F26" s="53"/>
      <c r="G26" s="53"/>
      <c r="H26" s="1"/>
      <c r="I26" s="1"/>
      <c r="J26" s="1"/>
      <c r="K26" s="1"/>
      <c r="L26" s="1"/>
      <c r="M26" s="1"/>
      <c r="N26" s="1"/>
      <c r="O26" s="1"/>
      <c r="P26" s="1"/>
      <c r="Q26" s="1"/>
      <c r="R26" s="1"/>
      <c r="S26" s="1"/>
      <c r="T26" s="1"/>
      <c r="U26" s="1"/>
      <c r="V26" s="1"/>
      <c r="W26" s="1"/>
      <c r="X26" s="1"/>
      <c r="Y26" s="1"/>
      <c r="Z26" s="1"/>
      <c r="AA26" s="1"/>
    </row>
    <row r="27" spans="1:27" ht="15.75" customHeight="1">
      <c r="A27" s="1"/>
      <c r="B27" s="53"/>
      <c r="C27" s="53"/>
      <c r="D27" s="53"/>
      <c r="E27" s="53"/>
      <c r="F27" s="53"/>
      <c r="G27" s="53"/>
      <c r="H27" s="1"/>
      <c r="I27" s="1"/>
      <c r="J27" s="1"/>
      <c r="K27" s="1"/>
      <c r="L27" s="1"/>
      <c r="M27" s="1"/>
      <c r="N27" s="1"/>
      <c r="O27" s="1"/>
      <c r="P27" s="1"/>
      <c r="Q27" s="1"/>
      <c r="R27" s="1"/>
      <c r="S27" s="1"/>
      <c r="T27" s="1"/>
      <c r="U27" s="1"/>
      <c r="V27" s="1"/>
      <c r="W27" s="1"/>
      <c r="X27" s="1"/>
      <c r="Y27" s="1"/>
      <c r="Z27" s="1"/>
      <c r="AA27" s="1"/>
    </row>
    <row r="28" spans="1:27" ht="15.75" customHeight="1">
      <c r="A28" s="1"/>
      <c r="B28" s="53"/>
      <c r="C28" s="53"/>
      <c r="D28" s="53"/>
      <c r="E28" s="53"/>
      <c r="F28" s="53"/>
      <c r="G28" s="53"/>
      <c r="H28" s="1"/>
      <c r="I28" s="1"/>
      <c r="J28" s="1"/>
      <c r="K28" s="1"/>
      <c r="L28" s="1"/>
      <c r="M28" s="1"/>
      <c r="N28" s="1"/>
      <c r="O28" s="1"/>
      <c r="P28" s="1"/>
      <c r="Q28" s="1"/>
      <c r="R28" s="1"/>
      <c r="S28" s="1"/>
      <c r="T28" s="1"/>
      <c r="U28" s="1"/>
      <c r="V28" s="1"/>
      <c r="W28" s="1"/>
      <c r="X28" s="1"/>
      <c r="Y28" s="1"/>
      <c r="Z28" s="1"/>
      <c r="AA28" s="1"/>
    </row>
    <row r="29" spans="1:27"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mergeCells count="4">
    <mergeCell ref="A4:G4"/>
    <mergeCell ref="A8:A9"/>
    <mergeCell ref="B21:G21"/>
    <mergeCell ref="B23:G23"/>
  </mergeCells>
  <hyperlinks>
    <hyperlink ref="E13" r:id="rId1" xr:uid="{00000000-0004-0000-0300-000000000000}"/>
    <hyperlink ref="F13" r:id="rId2" xr:uid="{00000000-0004-0000-0300-000001000000}"/>
    <hyperlink ref="G13" r:id="rId3" xr:uid="{00000000-0004-0000-0300-000002000000}"/>
    <hyperlink ref="D20" r:id="rId4" xr:uid="{00000000-0004-0000-0300-000003000000}"/>
    <hyperlink ref="B21" r:id="rId5" xr:uid="{00000000-0004-0000-0300-000004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0"/>
  <sheetViews>
    <sheetView showGridLines="0" workbookViewId="0"/>
  </sheetViews>
  <sheetFormatPr defaultColWidth="12.5703125" defaultRowHeight="15" customHeight="1"/>
  <cols>
    <col min="1" max="1" width="39.85546875" customWidth="1"/>
    <col min="2" max="4" width="16.140625" customWidth="1"/>
    <col min="5" max="6" width="12" customWidth="1"/>
    <col min="7" max="27" width="9.140625" customWidth="1"/>
  </cols>
  <sheetData>
    <row r="1" spans="1:27" ht="13.5" customHeight="1">
      <c r="A1" s="142" t="s">
        <v>775</v>
      </c>
      <c r="B1" s="142"/>
      <c r="C1" s="142"/>
      <c r="D1" s="142"/>
      <c r="E1" s="142"/>
      <c r="F1" s="142"/>
      <c r="G1" s="142"/>
      <c r="H1" s="142"/>
      <c r="I1" s="142"/>
      <c r="J1" s="142"/>
      <c r="K1" s="142"/>
      <c r="L1" s="142"/>
      <c r="M1" s="142"/>
      <c r="N1" s="142"/>
      <c r="O1" s="142"/>
      <c r="P1" s="83"/>
      <c r="Q1" s="83"/>
      <c r="R1" s="83"/>
      <c r="S1" s="83"/>
      <c r="T1" s="83"/>
      <c r="U1" s="83"/>
      <c r="V1" s="83"/>
      <c r="W1" s="83"/>
      <c r="X1" s="83"/>
      <c r="Y1" s="83"/>
      <c r="Z1" s="83"/>
      <c r="AA1" s="83"/>
    </row>
    <row r="2" spans="1:27" ht="13.5" customHeight="1">
      <c r="A2" s="69" t="s">
        <v>1002</v>
      </c>
      <c r="B2" s="142"/>
      <c r="C2" s="142"/>
      <c r="D2" s="142"/>
      <c r="E2" s="142"/>
      <c r="F2" s="142"/>
      <c r="G2" s="142"/>
      <c r="H2" s="142"/>
      <c r="I2" s="142"/>
      <c r="J2" s="142"/>
      <c r="K2" s="142"/>
      <c r="L2" s="142"/>
      <c r="M2" s="142"/>
      <c r="N2" s="142"/>
      <c r="O2" s="142"/>
      <c r="P2" s="83"/>
      <c r="Q2" s="83"/>
      <c r="R2" s="83"/>
      <c r="S2" s="83"/>
      <c r="T2" s="83"/>
      <c r="U2" s="83"/>
      <c r="V2" s="83"/>
      <c r="W2" s="83"/>
      <c r="X2" s="83"/>
      <c r="Y2" s="83"/>
      <c r="Z2" s="83"/>
      <c r="AA2" s="83"/>
    </row>
    <row r="3" spans="1:27" ht="13.5" customHeight="1">
      <c r="A3" s="97"/>
      <c r="B3" s="97"/>
      <c r="C3" s="97"/>
      <c r="D3" s="97"/>
      <c r="E3" s="97"/>
      <c r="F3" s="97"/>
      <c r="G3" s="83"/>
      <c r="H3" s="83"/>
      <c r="I3" s="83"/>
      <c r="J3" s="83"/>
      <c r="K3" s="83"/>
      <c r="L3" s="83"/>
      <c r="M3" s="83"/>
      <c r="N3" s="83"/>
      <c r="O3" s="83"/>
      <c r="P3" s="83"/>
      <c r="Q3" s="83"/>
      <c r="R3" s="83"/>
      <c r="S3" s="83"/>
      <c r="T3" s="83"/>
      <c r="U3" s="83"/>
      <c r="V3" s="83"/>
      <c r="W3" s="83"/>
      <c r="X3" s="83"/>
      <c r="Y3" s="83"/>
      <c r="Z3" s="83"/>
      <c r="AA3" s="83"/>
    </row>
    <row r="4" spans="1:27" ht="17.25" customHeight="1">
      <c r="A4" s="70" t="s">
        <v>964</v>
      </c>
      <c r="B4" s="147" t="s">
        <v>993</v>
      </c>
      <c r="C4" s="147" t="s">
        <v>1003</v>
      </c>
      <c r="D4" s="71" t="s">
        <v>1004</v>
      </c>
      <c r="E4" s="72" t="s">
        <v>1005</v>
      </c>
      <c r="F4" s="72" t="s">
        <v>1006</v>
      </c>
      <c r="G4" s="83"/>
      <c r="H4" s="83"/>
      <c r="I4" s="83"/>
      <c r="J4" s="83"/>
      <c r="K4" s="83"/>
      <c r="L4" s="83"/>
      <c r="M4" s="83"/>
      <c r="N4" s="83"/>
      <c r="O4" s="83"/>
      <c r="P4" s="83"/>
      <c r="Q4" s="83"/>
      <c r="R4" s="83"/>
      <c r="S4" s="83"/>
      <c r="T4" s="83"/>
      <c r="U4" s="83"/>
      <c r="V4" s="83"/>
      <c r="W4" s="83"/>
      <c r="X4" s="83"/>
      <c r="Y4" s="83"/>
      <c r="Z4" s="83"/>
      <c r="AA4" s="83"/>
    </row>
    <row r="5" spans="1:27" ht="16.5" customHeight="1">
      <c r="A5" s="73" t="s">
        <v>1007</v>
      </c>
      <c r="B5" s="58">
        <v>4</v>
      </c>
      <c r="C5" s="58">
        <v>4</v>
      </c>
      <c r="D5" s="58">
        <v>5</v>
      </c>
      <c r="E5" s="58">
        <v>3</v>
      </c>
      <c r="F5" s="58">
        <v>4</v>
      </c>
      <c r="G5" s="83" t="s">
        <v>1008</v>
      </c>
      <c r="H5" s="83"/>
      <c r="I5" s="83"/>
      <c r="J5" s="83"/>
      <c r="K5" s="83"/>
      <c r="L5" s="83"/>
      <c r="M5" s="83"/>
      <c r="N5" s="83"/>
      <c r="O5" s="83"/>
      <c r="P5" s="83"/>
      <c r="Q5" s="83"/>
      <c r="R5" s="83"/>
      <c r="S5" s="83"/>
      <c r="T5" s="83"/>
      <c r="U5" s="83"/>
      <c r="V5" s="83"/>
      <c r="W5" s="83"/>
      <c r="X5" s="83"/>
      <c r="Y5" s="83"/>
      <c r="Z5" s="83"/>
      <c r="AA5" s="83"/>
    </row>
    <row r="6" spans="1:27" ht="16.5" customHeight="1">
      <c r="A6" s="73" t="s">
        <v>935</v>
      </c>
      <c r="B6" s="58">
        <v>2</v>
      </c>
      <c r="C6" s="58">
        <v>2</v>
      </c>
      <c r="D6" s="58">
        <v>2</v>
      </c>
      <c r="E6" s="58">
        <v>2</v>
      </c>
      <c r="F6" s="58">
        <v>2</v>
      </c>
      <c r="G6" s="83" t="s">
        <v>1009</v>
      </c>
      <c r="H6" s="83"/>
      <c r="I6" s="83"/>
      <c r="J6" s="83"/>
      <c r="K6" s="83"/>
      <c r="L6" s="83"/>
      <c r="M6" s="83"/>
      <c r="N6" s="83"/>
      <c r="O6" s="83"/>
      <c r="P6" s="83"/>
      <c r="Q6" s="83"/>
      <c r="R6" s="83"/>
      <c r="S6" s="83"/>
      <c r="T6" s="83"/>
      <c r="U6" s="83"/>
      <c r="V6" s="83"/>
      <c r="W6" s="83"/>
      <c r="X6" s="83"/>
      <c r="Y6" s="83"/>
      <c r="Z6" s="83"/>
      <c r="AA6" s="83"/>
    </row>
    <row r="7" spans="1:27" ht="16.5" customHeight="1">
      <c r="A7" s="73" t="s">
        <v>1010</v>
      </c>
      <c r="B7" s="58">
        <f t="shared" ref="B7:D7" si="0">B5-B6</f>
        <v>2</v>
      </c>
      <c r="C7" s="58">
        <f t="shared" si="0"/>
        <v>2</v>
      </c>
      <c r="D7" s="58">
        <f t="shared" si="0"/>
        <v>3</v>
      </c>
      <c r="E7" s="58">
        <v>1</v>
      </c>
      <c r="F7" s="58">
        <f>F5-F6</f>
        <v>2</v>
      </c>
      <c r="G7" s="83"/>
      <c r="H7" s="83"/>
      <c r="I7" s="83"/>
      <c r="J7" s="83"/>
      <c r="K7" s="83"/>
      <c r="L7" s="83"/>
      <c r="M7" s="83"/>
      <c r="N7" s="83"/>
      <c r="O7" s="83"/>
      <c r="P7" s="83"/>
      <c r="Q7" s="83"/>
      <c r="R7" s="83"/>
      <c r="S7" s="83"/>
      <c r="T7" s="83"/>
      <c r="U7" s="83"/>
      <c r="V7" s="83"/>
      <c r="W7" s="83"/>
      <c r="X7" s="83"/>
      <c r="Y7" s="83"/>
      <c r="Z7" s="83"/>
      <c r="AA7" s="83"/>
    </row>
    <row r="8" spans="1:27" ht="16.5" customHeight="1">
      <c r="A8" s="148" t="s">
        <v>1011</v>
      </c>
      <c r="B8" s="55">
        <v>1.78</v>
      </c>
      <c r="C8" s="55">
        <v>1.71</v>
      </c>
      <c r="D8" s="55">
        <v>1.65</v>
      </c>
      <c r="E8" s="55">
        <v>1.74</v>
      </c>
      <c r="F8" s="55">
        <v>1.74</v>
      </c>
      <c r="G8" s="83" t="s">
        <v>1012</v>
      </c>
      <c r="H8" s="83"/>
      <c r="I8" s="83"/>
      <c r="J8" s="83"/>
      <c r="K8" s="83"/>
      <c r="L8" s="83"/>
      <c r="M8" s="83"/>
      <c r="N8" s="83"/>
      <c r="O8" s="83"/>
      <c r="P8" s="83"/>
      <c r="Q8" s="83"/>
      <c r="R8" s="83"/>
      <c r="S8" s="83"/>
      <c r="T8" s="83"/>
      <c r="U8" s="83"/>
      <c r="V8" s="83"/>
      <c r="W8" s="83"/>
      <c r="X8" s="83"/>
      <c r="Y8" s="83"/>
      <c r="Z8" s="83"/>
      <c r="AA8" s="83"/>
    </row>
    <row r="9" spans="1:27" ht="13.5" customHeight="1">
      <c r="A9" s="83"/>
      <c r="B9" s="83"/>
      <c r="C9" s="83"/>
      <c r="D9" s="83"/>
      <c r="E9" s="83"/>
      <c r="F9" s="83"/>
      <c r="G9" s="83"/>
      <c r="H9" s="83"/>
      <c r="I9" s="83"/>
      <c r="J9" s="83"/>
      <c r="K9" s="83"/>
      <c r="L9" s="83"/>
      <c r="M9" s="83"/>
      <c r="N9" s="83"/>
      <c r="O9" s="83"/>
      <c r="P9" s="83"/>
      <c r="Q9" s="83"/>
      <c r="R9" s="83"/>
      <c r="S9" s="83"/>
      <c r="T9" s="83"/>
      <c r="U9" s="83"/>
      <c r="V9" s="83"/>
      <c r="W9" s="83"/>
      <c r="X9" s="83"/>
      <c r="Y9" s="83"/>
      <c r="Z9" s="83"/>
      <c r="AA9" s="83"/>
    </row>
    <row r="10" spans="1:27" ht="409.5" customHeight="1">
      <c r="A10" s="214" t="s">
        <v>1000</v>
      </c>
      <c r="B10" s="215" t="s">
        <v>1013</v>
      </c>
      <c r="C10" s="227"/>
      <c r="D10" s="227"/>
      <c r="E10" s="227"/>
      <c r="F10" s="227"/>
      <c r="G10" s="227"/>
      <c r="H10" s="227"/>
      <c r="I10" s="227"/>
      <c r="J10" s="227"/>
      <c r="K10" s="227"/>
      <c r="L10" s="227"/>
      <c r="M10" s="227"/>
      <c r="N10" s="227"/>
      <c r="O10" s="227"/>
      <c r="P10" s="83"/>
      <c r="Q10" s="83"/>
      <c r="R10" s="83"/>
      <c r="S10" s="83"/>
      <c r="T10" s="83"/>
      <c r="U10" s="83"/>
      <c r="V10" s="83"/>
      <c r="W10" s="83"/>
      <c r="X10" s="83"/>
      <c r="Y10" s="83"/>
      <c r="Z10" s="83"/>
      <c r="AA10" s="83"/>
    </row>
    <row r="11" spans="1:27" ht="13.5" customHeight="1">
      <c r="A11" s="227"/>
      <c r="B11" s="227"/>
      <c r="C11" s="228"/>
      <c r="D11" s="228"/>
      <c r="E11" s="228"/>
      <c r="F11" s="228"/>
      <c r="G11" s="228"/>
      <c r="H11" s="228"/>
      <c r="I11" s="228"/>
      <c r="J11" s="228"/>
      <c r="K11" s="228"/>
      <c r="L11" s="228"/>
      <c r="M11" s="228"/>
      <c r="N11" s="228"/>
      <c r="O11" s="228"/>
      <c r="P11" s="83"/>
      <c r="Q11" s="83"/>
      <c r="R11" s="83"/>
      <c r="S11" s="83"/>
      <c r="T11" s="83"/>
      <c r="U11" s="83"/>
      <c r="V11" s="83"/>
      <c r="W11" s="83"/>
      <c r="X11" s="83"/>
      <c r="Y11" s="83"/>
      <c r="Z11" s="83"/>
      <c r="AA11" s="83"/>
    </row>
    <row r="12" spans="1:27" ht="13.5" customHeight="1">
      <c r="A12" s="227"/>
      <c r="B12" s="227"/>
      <c r="C12" s="228"/>
      <c r="D12" s="228"/>
      <c r="E12" s="228"/>
      <c r="F12" s="228"/>
      <c r="G12" s="228"/>
      <c r="H12" s="228"/>
      <c r="I12" s="228"/>
      <c r="J12" s="228"/>
      <c r="K12" s="228"/>
      <c r="L12" s="228"/>
      <c r="M12" s="228"/>
      <c r="N12" s="228"/>
      <c r="O12" s="228"/>
      <c r="P12" s="83"/>
      <c r="Q12" s="83"/>
      <c r="R12" s="83"/>
      <c r="S12" s="83"/>
      <c r="T12" s="83"/>
      <c r="U12" s="83"/>
      <c r="V12" s="83"/>
      <c r="W12" s="83"/>
      <c r="X12" s="83"/>
      <c r="Y12" s="83"/>
      <c r="Z12" s="83"/>
      <c r="AA12" s="83"/>
    </row>
    <row r="13" spans="1:27" ht="13.5" customHeight="1">
      <c r="A13" s="227"/>
      <c r="B13" s="227"/>
      <c r="C13" s="228"/>
      <c r="D13" s="228"/>
      <c r="E13" s="228"/>
      <c r="F13" s="228"/>
      <c r="G13" s="228"/>
      <c r="H13" s="228"/>
      <c r="I13" s="228"/>
      <c r="J13" s="228"/>
      <c r="K13" s="228"/>
      <c r="L13" s="228"/>
      <c r="M13" s="228"/>
      <c r="N13" s="228"/>
      <c r="O13" s="228"/>
      <c r="P13" s="83"/>
      <c r="Q13" s="83"/>
      <c r="R13" s="83"/>
      <c r="S13" s="83"/>
      <c r="T13" s="83"/>
      <c r="U13" s="83"/>
      <c r="V13" s="83"/>
      <c r="W13" s="83"/>
      <c r="X13" s="83"/>
      <c r="Y13" s="83"/>
      <c r="Z13" s="83"/>
      <c r="AA13" s="83"/>
    </row>
    <row r="14" spans="1:27" ht="13.5" customHeight="1">
      <c r="A14" s="83"/>
      <c r="B14" s="149"/>
      <c r="C14" s="149"/>
      <c r="D14" s="149"/>
      <c r="E14" s="149"/>
      <c r="F14" s="149"/>
      <c r="G14" s="83"/>
      <c r="H14" s="83"/>
      <c r="I14" s="83"/>
      <c r="J14" s="83"/>
      <c r="K14" s="83"/>
      <c r="L14" s="83"/>
      <c r="M14" s="83"/>
      <c r="N14" s="83"/>
      <c r="O14" s="83"/>
      <c r="P14" s="83"/>
      <c r="Q14" s="83"/>
      <c r="R14" s="83"/>
      <c r="S14" s="83"/>
      <c r="T14" s="83"/>
      <c r="U14" s="83"/>
      <c r="V14" s="83"/>
      <c r="W14" s="83"/>
      <c r="X14" s="83"/>
      <c r="Y14" s="83"/>
      <c r="Z14" s="83"/>
      <c r="AA14" s="83"/>
    </row>
    <row r="15" spans="1:27" ht="13.5" customHeight="1">
      <c r="A15" s="83"/>
      <c r="B15" s="149"/>
      <c r="C15" s="149"/>
      <c r="D15" s="149"/>
      <c r="E15" s="149"/>
      <c r="F15" s="149"/>
      <c r="G15" s="83"/>
      <c r="H15" s="83"/>
      <c r="I15" s="83"/>
      <c r="J15" s="83"/>
      <c r="K15" s="83"/>
      <c r="L15" s="83"/>
      <c r="M15" s="83"/>
      <c r="N15" s="83"/>
      <c r="O15" s="83"/>
      <c r="P15" s="83"/>
      <c r="Q15" s="83"/>
      <c r="R15" s="83"/>
      <c r="S15" s="83"/>
      <c r="T15" s="83"/>
      <c r="U15" s="83"/>
      <c r="V15" s="83"/>
      <c r="W15" s="83"/>
      <c r="X15" s="83"/>
      <c r="Y15" s="83"/>
      <c r="Z15" s="83"/>
      <c r="AA15" s="83"/>
    </row>
    <row r="16" spans="1:27" ht="13.5" customHeight="1">
      <c r="A16" s="83"/>
      <c r="B16" s="149"/>
      <c r="C16" s="149"/>
      <c r="D16" s="149"/>
      <c r="E16" s="149"/>
      <c r="F16" s="149"/>
      <c r="G16" s="83"/>
      <c r="H16" s="83"/>
      <c r="I16" s="83"/>
      <c r="J16" s="83"/>
      <c r="K16" s="83"/>
      <c r="L16" s="83"/>
      <c r="M16" s="83"/>
      <c r="N16" s="83"/>
      <c r="O16" s="83"/>
      <c r="P16" s="83"/>
      <c r="Q16" s="83"/>
      <c r="R16" s="83"/>
      <c r="S16" s="83"/>
      <c r="T16" s="83"/>
      <c r="U16" s="83"/>
      <c r="V16" s="83"/>
      <c r="W16" s="83"/>
      <c r="X16" s="83"/>
      <c r="Y16" s="83"/>
      <c r="Z16" s="83"/>
      <c r="AA16" s="83"/>
    </row>
    <row r="17" spans="1:27" ht="13.5" customHeight="1">
      <c r="A17" s="83"/>
      <c r="B17" s="149"/>
      <c r="C17" s="149"/>
      <c r="D17" s="149"/>
      <c r="E17" s="149"/>
      <c r="F17" s="149"/>
      <c r="G17" s="83"/>
      <c r="H17" s="83"/>
      <c r="I17" s="83"/>
      <c r="J17" s="83"/>
      <c r="K17" s="83"/>
      <c r="L17" s="83"/>
      <c r="M17" s="83"/>
      <c r="N17" s="83"/>
      <c r="O17" s="83"/>
      <c r="P17" s="83"/>
      <c r="Q17" s="83"/>
      <c r="R17" s="83"/>
      <c r="S17" s="83"/>
      <c r="T17" s="83"/>
      <c r="U17" s="83"/>
      <c r="V17" s="83"/>
      <c r="W17" s="83"/>
      <c r="X17" s="83"/>
      <c r="Y17" s="83"/>
      <c r="Z17" s="83"/>
      <c r="AA17" s="83"/>
    </row>
    <row r="18" spans="1:27" ht="13.5" customHeight="1">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row>
    <row r="19" spans="1:27" ht="13.5" customHeight="1">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row>
    <row r="20" spans="1:27" ht="13.5" customHeight="1">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row>
    <row r="21" spans="1:27" ht="13.5" customHeight="1">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row>
    <row r="22" spans="1:27" ht="13.5"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row>
    <row r="23" spans="1:27" ht="13.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row>
    <row r="24" spans="1:27" ht="13.5" customHeight="1">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row>
    <row r="25" spans="1:27" ht="13.5" customHeight="1">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row>
    <row r="26" spans="1:27" ht="13.5" customHeight="1">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row>
    <row r="27" spans="1:27" ht="13.5" customHeight="1">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row>
    <row r="28" spans="1:27" ht="13.5" customHeight="1">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row>
    <row r="29" spans="1:27" ht="13.5" customHeight="1">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row>
    <row r="30" spans="1:27" ht="13.5" customHeight="1">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row>
    <row r="31" spans="1:27" ht="13.5" customHeight="1">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row>
    <row r="32" spans="1:27" ht="13.5" customHeight="1">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row>
    <row r="33" spans="1:27" ht="13.5" customHeight="1">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row>
    <row r="34" spans="1:27" ht="13.5" customHeight="1">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row>
    <row r="35" spans="1:27" ht="13.5" customHeight="1">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row>
    <row r="36" spans="1:27" ht="13.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row>
    <row r="37" spans="1:27" ht="13.5" customHeight="1">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row>
    <row r="38" spans="1:27" ht="13.5"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row>
    <row r="39" spans="1:27" ht="13.5" customHeight="1">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row>
    <row r="40" spans="1:27" ht="13.5" customHeight="1">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row>
    <row r="41" spans="1:27" ht="13.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row>
    <row r="42" spans="1:27" ht="13.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row>
    <row r="43" spans="1:27" ht="13.5" customHeight="1">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row>
    <row r="44" spans="1:27" ht="13.5" customHeight="1">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row>
    <row r="45" spans="1:27" ht="13.5" customHeight="1">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row>
    <row r="46" spans="1:27" ht="13.5" customHeight="1">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row>
    <row r="47" spans="1:27" ht="13.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row>
    <row r="48" spans="1:27" ht="13.5" customHeight="1">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row>
    <row r="49" spans="1:27" ht="13.5" customHeigh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row>
    <row r="50" spans="1:27" ht="13.5" customHeight="1">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row>
    <row r="51" spans="1:27" ht="13.5" customHeight="1">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row>
    <row r="52" spans="1:27" ht="13.5" customHeight="1">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row>
    <row r="53" spans="1:27" ht="13.5" customHeight="1">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row>
    <row r="54" spans="1:27" ht="13.5" customHeight="1">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row>
    <row r="55" spans="1:27" ht="13.5" customHeight="1">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row>
    <row r="56" spans="1:27" ht="13.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row>
    <row r="57" spans="1:27" ht="13.5" customHeight="1">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row>
    <row r="58" spans="1:27" ht="13.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row>
    <row r="59" spans="1:27" ht="13.5" customHeight="1">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row>
    <row r="60" spans="1:27" ht="13.5" customHeight="1">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row>
    <row r="61" spans="1:27" ht="13.5" customHeight="1">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row>
    <row r="62" spans="1:27" ht="13.5" customHeight="1">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row>
    <row r="63" spans="1:27" ht="13.5" customHeight="1">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row>
    <row r="64" spans="1:27" ht="13.5" customHeight="1">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row>
    <row r="65" spans="1:27" ht="13.5" customHeight="1">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row>
    <row r="66" spans="1:27" ht="13.5" customHeight="1">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row>
    <row r="67" spans="1:27" ht="13.5" customHeight="1">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row>
    <row r="68" spans="1:27" ht="13.5" customHeight="1">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row>
    <row r="69" spans="1:27" ht="13.5" customHeight="1">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row>
    <row r="70" spans="1:27" ht="13.5" customHeight="1">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row>
    <row r="71" spans="1:27" ht="13.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row>
    <row r="72" spans="1:27" ht="13.5" customHeight="1">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row>
    <row r="73" spans="1:27" ht="13.5"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row>
    <row r="74" spans="1:27" ht="13.5" customHeight="1">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row>
    <row r="75" spans="1:27" ht="13.5" customHeight="1">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row>
    <row r="76" spans="1:27" ht="13.5" customHeight="1">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row>
    <row r="77" spans="1:27" ht="13.5" customHeight="1">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row>
    <row r="78" spans="1:27" ht="13.5" customHeight="1">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row>
    <row r="79" spans="1:27" ht="13.5" customHeight="1">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row>
    <row r="80" spans="1:27" ht="13.5" customHeight="1">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row>
    <row r="81" spans="1:27" ht="13.5" customHeight="1">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row>
    <row r="82" spans="1:27" ht="13.5" customHeight="1">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row>
    <row r="83" spans="1:27" ht="13.5" customHeight="1">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row>
    <row r="84" spans="1:27" ht="13.5" customHeight="1">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row>
    <row r="85" spans="1:27" ht="13.5" customHeight="1">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row>
    <row r="86" spans="1:27" ht="13.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row>
    <row r="87" spans="1:27" ht="13.5" customHeight="1">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row>
    <row r="88" spans="1:27" ht="13.5" customHeight="1">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row>
    <row r="89" spans="1:27" ht="13.5" customHeight="1">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row>
    <row r="90" spans="1:27" ht="13.5" customHeight="1">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row>
    <row r="91" spans="1:27" ht="13.5" customHeight="1">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row>
    <row r="92" spans="1:27" ht="13.5" customHeight="1">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row>
    <row r="93" spans="1:27" ht="13.5" customHeight="1">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row>
    <row r="94" spans="1:27" ht="13.5" customHeight="1">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row>
    <row r="95" spans="1:27" ht="13.5" customHeight="1">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row>
    <row r="96" spans="1:27" ht="13.5" customHeight="1">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row>
    <row r="97" spans="1:27" ht="13.5" customHeight="1">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row>
    <row r="98" spans="1:27" ht="13.5" customHeight="1">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row>
    <row r="99" spans="1:27" ht="13.5" customHeight="1">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row>
    <row r="100" spans="1:27" ht="13.5"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row>
    <row r="101" spans="1:27" ht="13.5" customHeight="1">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row>
    <row r="102" spans="1:27" ht="13.5" customHeight="1">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row>
    <row r="103" spans="1:27" ht="13.5" customHeight="1">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row>
    <row r="104" spans="1:27" ht="13.5" customHeight="1">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row>
    <row r="105" spans="1:27" ht="13.5" customHeight="1">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row>
    <row r="106" spans="1:27" ht="13.5" customHeight="1">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row>
    <row r="107" spans="1:27" ht="13.5" customHeight="1">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row>
    <row r="108" spans="1:27" ht="13.5" customHeight="1">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row>
    <row r="109" spans="1:27" ht="13.5" customHeight="1">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row>
    <row r="110" spans="1:27" ht="13.5" customHeight="1">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row>
    <row r="111" spans="1:27" ht="13.5" customHeight="1">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row>
    <row r="112" spans="1:27" ht="13.5" customHeight="1">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row>
    <row r="113" spans="1:27" ht="13.5" customHeight="1">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row>
    <row r="114" spans="1:27" ht="13.5" customHeight="1">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row>
    <row r="115" spans="1:27" ht="13.5" customHeight="1">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row>
    <row r="116" spans="1:27" ht="13.5" customHeight="1">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row>
    <row r="117" spans="1:27" ht="13.5" customHeight="1">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row>
    <row r="118" spans="1:27" ht="13.5" customHeight="1">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row>
    <row r="119" spans="1:27" ht="13.5" customHeight="1">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row>
    <row r="120" spans="1:27" ht="13.5" customHeight="1">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row>
    <row r="121" spans="1:27" ht="13.5" customHeight="1">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row>
    <row r="122" spans="1:27" ht="13.5" customHeight="1">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row>
    <row r="123" spans="1:27" ht="13.5" customHeight="1">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row>
    <row r="124" spans="1:27" ht="13.5" customHeight="1">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row>
    <row r="125" spans="1:27" ht="13.5" customHeight="1">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row>
    <row r="126" spans="1:27" ht="13.5" customHeight="1">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row>
    <row r="127" spans="1:27" ht="13.5" customHeight="1">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row>
    <row r="128" spans="1:27" ht="13.5" customHeight="1">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row>
    <row r="129" spans="1:27" ht="13.5" customHeight="1">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row>
    <row r="130" spans="1:27" ht="13.5" customHeight="1">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row>
    <row r="131" spans="1:27" ht="13.5" customHeight="1">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row>
    <row r="132" spans="1:27" ht="13.5" customHeight="1">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row>
    <row r="133" spans="1:27" ht="13.5" customHeight="1">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row>
    <row r="134" spans="1:27" ht="13.5" customHeight="1">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row>
    <row r="135" spans="1:27" ht="13.5" customHeight="1">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row>
    <row r="136" spans="1:27" ht="13.5" customHeight="1">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row>
    <row r="137" spans="1:27" ht="13.5" customHeight="1">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row>
    <row r="138" spans="1:27" ht="13.5" customHeight="1">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row>
    <row r="139" spans="1:27" ht="13.5" customHeight="1">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row>
    <row r="140" spans="1:27" ht="13.5" customHeight="1">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row>
    <row r="141" spans="1:27" ht="13.5" customHeight="1">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row>
    <row r="142" spans="1:27" ht="13.5" customHeight="1">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row>
    <row r="143" spans="1:27" ht="13.5" customHeight="1">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row>
    <row r="144" spans="1:27" ht="13.5" customHeight="1">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row>
    <row r="145" spans="1:27" ht="13.5" customHeight="1">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row>
    <row r="146" spans="1:27" ht="13.5" customHeight="1">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row>
    <row r="147" spans="1:27" ht="13.5" customHeight="1">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row>
    <row r="148" spans="1:27" ht="13.5" customHeight="1">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row>
    <row r="149" spans="1:27" ht="13.5" customHeight="1">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row>
    <row r="150" spans="1:27" ht="13.5" customHeight="1">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row>
    <row r="151" spans="1:27" ht="13.5" customHeight="1">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row>
    <row r="152" spans="1:27" ht="13.5" customHeight="1">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row>
    <row r="153" spans="1:27" ht="13.5" customHeight="1">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row>
    <row r="154" spans="1:27" ht="13.5" customHeight="1">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row>
    <row r="155" spans="1:27" ht="13.5" customHeight="1">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row>
    <row r="156" spans="1:27" ht="13.5" customHeight="1">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row>
    <row r="157" spans="1:27" ht="13.5" customHeight="1">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row>
    <row r="158" spans="1:27" ht="13.5" customHeight="1">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row>
    <row r="159" spans="1:27" ht="13.5" customHeight="1">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row>
    <row r="160" spans="1:27" ht="13.5" customHeight="1">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row>
    <row r="161" spans="1:27" ht="13.5" customHeight="1">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row>
    <row r="162" spans="1:27" ht="13.5" customHeight="1">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row>
    <row r="163" spans="1:27" ht="13.5" customHeight="1">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row>
    <row r="164" spans="1:27" ht="13.5" customHeight="1">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row>
    <row r="165" spans="1:27" ht="13.5" customHeight="1">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row>
    <row r="166" spans="1:27" ht="13.5" customHeight="1">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row>
    <row r="167" spans="1:27" ht="13.5" customHeight="1">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row>
    <row r="168" spans="1:27" ht="13.5" customHeight="1">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row>
    <row r="169" spans="1:27" ht="13.5" customHeight="1">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row>
    <row r="170" spans="1:27" ht="13.5" customHeight="1">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row>
    <row r="171" spans="1:27" ht="13.5" customHeight="1">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row>
    <row r="172" spans="1:27" ht="13.5" customHeight="1">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row>
    <row r="173" spans="1:27" ht="13.5" customHeight="1">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row>
    <row r="174" spans="1:27" ht="13.5" customHeight="1">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row>
    <row r="175" spans="1:27" ht="13.5" customHeight="1">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row>
    <row r="176" spans="1:27" ht="13.5" customHeight="1">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row>
    <row r="177" spans="1:27" ht="13.5" customHeight="1">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row>
    <row r="178" spans="1:27" ht="13.5" customHeight="1">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row>
    <row r="179" spans="1:27" ht="13.5" customHeight="1">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row>
    <row r="180" spans="1:27" ht="13.5" customHeight="1">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row>
    <row r="181" spans="1:27" ht="13.5" customHeight="1">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row>
    <row r="182" spans="1:27" ht="13.5" customHeight="1">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row>
    <row r="183" spans="1:27" ht="13.5" customHeight="1">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row>
    <row r="184" spans="1:27" ht="13.5" customHeight="1">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row>
    <row r="185" spans="1:27" ht="13.5" customHeight="1">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row>
    <row r="186" spans="1:27" ht="13.5" customHeight="1">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row>
    <row r="187" spans="1:27" ht="13.5" customHeight="1">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row>
    <row r="188" spans="1:27" ht="13.5" customHeight="1">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row>
    <row r="189" spans="1:27" ht="13.5" customHeight="1">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row>
    <row r="190" spans="1:27" ht="13.5" customHeight="1">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row>
    <row r="191" spans="1:27" ht="13.5" customHeight="1">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row>
    <row r="192" spans="1:27" ht="13.5" customHeight="1">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row>
    <row r="193" spans="1:27" ht="13.5" customHeight="1">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row>
    <row r="194" spans="1:27" ht="13.5" customHeight="1">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row>
    <row r="195" spans="1:27" ht="13.5" customHeight="1">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row>
    <row r="196" spans="1:27" ht="13.5" customHeight="1">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row>
    <row r="197" spans="1:27" ht="13.5" customHeight="1">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row>
    <row r="198" spans="1:27" ht="13.5" customHeight="1">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row>
    <row r="199" spans="1:27" ht="13.5" customHeight="1">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row>
    <row r="200" spans="1:27" ht="13.5" customHeight="1">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row>
    <row r="201" spans="1:27" ht="13.5" customHeight="1">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row>
    <row r="202" spans="1:27" ht="13.5" customHeight="1">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row>
    <row r="203" spans="1:27" ht="13.5" customHeight="1">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row>
    <row r="204" spans="1:27" ht="13.5" customHeight="1">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row>
    <row r="205" spans="1:27" ht="13.5" customHeight="1">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row>
    <row r="206" spans="1:27" ht="13.5" customHeight="1">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row>
    <row r="207" spans="1:27" ht="13.5" customHeight="1">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row>
    <row r="208" spans="1:27" ht="13.5" customHeight="1">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row>
    <row r="209" spans="1:27" ht="13.5" customHeight="1">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row>
    <row r="210" spans="1:27" ht="13.5" customHeight="1">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row>
    <row r="211" spans="1:27" ht="13.5" customHeight="1">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row>
    <row r="212" spans="1:27" ht="13.5" customHeight="1">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row>
    <row r="213" spans="1:27" ht="13.5" customHeight="1">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row>
    <row r="214" spans="1:27" ht="13.5" customHeight="1">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row>
    <row r="215" spans="1:27" ht="13.5" customHeight="1">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row>
    <row r="216" spans="1:27" ht="13.5" customHeight="1">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row>
    <row r="217" spans="1:27" ht="13.5" customHeight="1">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row>
    <row r="218" spans="1:27" ht="13.5" customHeight="1">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row>
    <row r="219" spans="1:27" ht="13.5" customHeight="1">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row>
    <row r="220" spans="1:27" ht="13.5" customHeight="1">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row>
    <row r="221" spans="1:27" ht="13.5" customHeight="1">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row>
    <row r="222" spans="1:27" ht="13.5" customHeight="1">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row>
    <row r="223" spans="1:27" ht="13.5" customHeight="1">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row>
    <row r="224" spans="1:27" ht="13.5" customHeight="1">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row>
    <row r="225" spans="1:27" ht="13.5" customHeight="1">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row>
    <row r="226" spans="1:27" ht="13.5" customHeight="1">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row>
    <row r="227" spans="1:27" ht="13.5" customHeight="1">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row>
    <row r="228" spans="1:27" ht="13.5" customHeight="1">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row>
    <row r="229" spans="1:27" ht="13.5" customHeight="1">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row>
    <row r="230" spans="1:27" ht="13.5" customHeight="1">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row>
    <row r="231" spans="1:27" ht="13.5" customHeight="1">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row>
    <row r="232" spans="1:27" ht="13.5" customHeight="1">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row>
    <row r="233" spans="1:27" ht="13.5" customHeight="1">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row>
    <row r="234" spans="1:27" ht="13.5" customHeight="1">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row>
    <row r="235" spans="1:27" ht="13.5" customHeight="1">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row>
    <row r="236" spans="1:27" ht="13.5" customHeight="1">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row>
    <row r="237" spans="1:27" ht="13.5" customHeight="1">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row>
    <row r="238" spans="1:27" ht="13.5" customHeight="1">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row>
    <row r="239" spans="1:27" ht="13.5" customHeight="1">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row>
    <row r="240" spans="1:27" ht="13.5" customHeight="1">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row>
    <row r="241" spans="1:27" ht="13.5" customHeight="1">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row>
    <row r="242" spans="1:27" ht="13.5" customHeight="1">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row>
    <row r="243" spans="1:27" ht="13.5" customHeight="1">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row>
    <row r="244" spans="1:27" ht="13.5" customHeight="1">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row>
    <row r="245" spans="1:27" ht="13.5" customHeight="1">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row>
    <row r="246" spans="1:27" ht="13.5" customHeight="1">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row>
    <row r="247" spans="1:27" ht="13.5" customHeight="1">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row>
    <row r="248" spans="1:27" ht="13.5" customHeight="1">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row>
    <row r="249" spans="1:27" ht="13.5" customHeight="1">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row>
    <row r="250" spans="1:27" ht="13.5" customHeight="1">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row>
    <row r="251" spans="1:27" ht="13.5" customHeight="1">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row>
    <row r="252" spans="1:27" ht="13.5" customHeight="1">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row>
    <row r="253" spans="1:27" ht="13.5" customHeight="1">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row>
    <row r="254" spans="1:27" ht="13.5" customHeight="1">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row>
    <row r="255" spans="1:27" ht="13.5" customHeight="1">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row>
    <row r="256" spans="1:27" ht="13.5" customHeight="1">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row>
    <row r="257" spans="1:27" ht="13.5" customHeight="1">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row>
    <row r="258" spans="1:27" ht="13.5" customHeight="1">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row>
    <row r="259" spans="1:27" ht="13.5" customHeight="1">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row>
    <row r="260" spans="1:27" ht="13.5" customHeight="1">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row>
    <row r="261" spans="1:27" ht="13.5" customHeight="1">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row>
    <row r="262" spans="1:27" ht="13.5" customHeight="1">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row>
    <row r="263" spans="1:27" ht="13.5" customHeight="1">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row>
    <row r="264" spans="1:27" ht="13.5" customHeight="1">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row>
    <row r="265" spans="1:27" ht="13.5" customHeight="1">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row>
    <row r="266" spans="1:27" ht="13.5" customHeight="1">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row>
    <row r="267" spans="1:27" ht="13.5" customHeight="1">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row>
    <row r="268" spans="1:27" ht="13.5" customHeight="1">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row>
    <row r="269" spans="1:27" ht="13.5" customHeight="1">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row>
    <row r="270" spans="1:27" ht="13.5" customHeight="1">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row>
    <row r="271" spans="1:27" ht="13.5" customHeight="1">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row>
    <row r="272" spans="1:27" ht="13.5" customHeight="1">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row>
    <row r="273" spans="1:27" ht="13.5" customHeight="1">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row>
    <row r="274" spans="1:27" ht="13.5" customHeight="1">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row>
    <row r="275" spans="1:27" ht="13.5" customHeight="1">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row>
    <row r="276" spans="1:27" ht="13.5" customHeight="1">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row>
    <row r="277" spans="1:27" ht="13.5" customHeight="1">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row>
    <row r="278" spans="1:27" ht="13.5" customHeight="1">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row>
    <row r="279" spans="1:27" ht="13.5" customHeight="1">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row>
    <row r="280" spans="1:27" ht="13.5" customHeight="1">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row>
    <row r="281" spans="1:27" ht="13.5" customHeight="1">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row>
    <row r="282" spans="1:27" ht="13.5" customHeight="1">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row>
    <row r="283" spans="1:27" ht="13.5" customHeight="1">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row>
    <row r="284" spans="1:27" ht="13.5" customHeight="1">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row>
    <row r="285" spans="1:27" ht="13.5" customHeight="1">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row>
    <row r="286" spans="1:27" ht="13.5" customHeight="1">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row>
    <row r="287" spans="1:27" ht="13.5" customHeight="1">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row>
    <row r="288" spans="1:27" ht="13.5" customHeight="1">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row>
    <row r="289" spans="1:27" ht="13.5" customHeight="1">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row>
    <row r="290" spans="1:27" ht="13.5" customHeight="1">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row>
    <row r="291" spans="1:27" ht="13.5" customHeight="1">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row>
    <row r="292" spans="1:27" ht="13.5" customHeight="1">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row>
    <row r="293" spans="1:27" ht="13.5" customHeight="1">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row>
    <row r="294" spans="1:27" ht="13.5" customHeight="1">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row>
    <row r="295" spans="1:27" ht="13.5" customHeight="1">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row>
    <row r="296" spans="1:27" ht="13.5" customHeight="1">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row>
    <row r="297" spans="1:27" ht="13.5" customHeight="1">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row>
    <row r="298" spans="1:27" ht="13.5" customHeight="1">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row>
    <row r="299" spans="1:27" ht="13.5" customHeight="1">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row>
    <row r="300" spans="1:27" ht="13.5" customHeight="1">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row>
    <row r="301" spans="1:27" ht="13.5" customHeight="1">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row>
    <row r="302" spans="1:27" ht="13.5" customHeight="1">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row>
    <row r="303" spans="1:27" ht="13.5" customHeight="1">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row>
    <row r="304" spans="1:27" ht="13.5" customHeight="1">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row>
    <row r="305" spans="1:27" ht="13.5" customHeight="1">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row>
    <row r="306" spans="1:27" ht="13.5" customHeight="1">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row>
    <row r="307" spans="1:27" ht="13.5" customHeight="1">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row>
    <row r="308" spans="1:27" ht="13.5" customHeight="1">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row>
    <row r="309" spans="1:27" ht="13.5" customHeight="1">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row>
    <row r="310" spans="1:27" ht="13.5" customHeight="1">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row>
    <row r="311" spans="1:27" ht="13.5" customHeight="1">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row>
    <row r="312" spans="1:27" ht="13.5" customHeight="1">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row>
    <row r="313" spans="1:27" ht="13.5" customHeight="1">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row>
    <row r="314" spans="1:27" ht="13.5" customHeight="1">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row>
    <row r="315" spans="1:27" ht="13.5" customHeight="1">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row>
    <row r="316" spans="1:27" ht="13.5" customHeight="1">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row>
    <row r="317" spans="1:27" ht="13.5" customHeight="1">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row>
    <row r="318" spans="1:27" ht="13.5" customHeight="1">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row>
    <row r="319" spans="1:27" ht="13.5" customHeight="1">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row>
    <row r="320" spans="1:27" ht="13.5" customHeight="1">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row>
    <row r="321" spans="1:27" ht="13.5" customHeight="1">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row>
    <row r="322" spans="1:27" ht="13.5" customHeight="1">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row>
    <row r="323" spans="1:27" ht="13.5" customHeight="1">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row>
    <row r="324" spans="1:27" ht="13.5" customHeight="1">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row>
    <row r="325" spans="1:27" ht="13.5" customHeight="1">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row>
    <row r="326" spans="1:27" ht="13.5" customHeight="1">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row>
    <row r="327" spans="1:27" ht="13.5" customHeight="1">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row>
    <row r="328" spans="1:27" ht="13.5" customHeight="1">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row>
    <row r="329" spans="1:27" ht="13.5" customHeight="1">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row>
    <row r="330" spans="1:27" ht="13.5" customHeight="1">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row>
    <row r="331" spans="1:27" ht="13.5" customHeight="1">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row>
    <row r="332" spans="1:27" ht="13.5" customHeight="1">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row>
    <row r="333" spans="1:27" ht="13.5" customHeight="1">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row>
    <row r="334" spans="1:27" ht="13.5" customHeight="1">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row>
    <row r="335" spans="1:27" ht="13.5" customHeight="1">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row>
    <row r="336" spans="1:27" ht="13.5" customHeight="1">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row>
    <row r="337" spans="1:27" ht="13.5" customHeight="1">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row>
    <row r="338" spans="1:27" ht="13.5" customHeight="1">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row>
    <row r="339" spans="1:27" ht="13.5" customHeight="1">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row>
    <row r="340" spans="1:27" ht="13.5" customHeight="1">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row>
    <row r="341" spans="1:27" ht="13.5" customHeight="1">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row>
    <row r="342" spans="1:27" ht="13.5" customHeight="1">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row>
    <row r="343" spans="1:27" ht="13.5" customHeight="1">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row>
    <row r="344" spans="1:27" ht="13.5" customHeight="1">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row>
    <row r="345" spans="1:27" ht="13.5" customHeight="1">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row>
    <row r="346" spans="1:27" ht="13.5" customHeight="1">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row>
    <row r="347" spans="1:27" ht="13.5" customHeight="1">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row>
    <row r="348" spans="1:27" ht="13.5" customHeight="1">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row>
    <row r="349" spans="1:27" ht="13.5" customHeight="1">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row>
    <row r="350" spans="1:27" ht="13.5" customHeight="1">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row>
    <row r="351" spans="1:27" ht="13.5" customHeight="1">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row>
    <row r="352" spans="1:27" ht="13.5" customHeight="1">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row>
    <row r="353" spans="1:27" ht="13.5" customHeight="1">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row>
    <row r="354" spans="1:27" ht="13.5" customHeight="1">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row>
    <row r="355" spans="1:27" ht="13.5" customHeight="1">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row>
    <row r="356" spans="1:27" ht="13.5" customHeight="1">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row>
    <row r="357" spans="1:27" ht="13.5" customHeight="1">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row>
    <row r="358" spans="1:27" ht="13.5" customHeight="1">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row>
    <row r="359" spans="1:27" ht="13.5" customHeight="1">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row>
    <row r="360" spans="1:27" ht="13.5" customHeight="1">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row>
    <row r="361" spans="1:27" ht="13.5" customHeight="1">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row>
    <row r="362" spans="1:27" ht="13.5" customHeight="1">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row>
    <row r="363" spans="1:27" ht="13.5" customHeight="1">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row>
    <row r="364" spans="1:27" ht="13.5" customHeight="1">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row>
    <row r="365" spans="1:27" ht="13.5" customHeight="1">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row>
    <row r="366" spans="1:27" ht="13.5" customHeight="1">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row>
    <row r="367" spans="1:27" ht="13.5" customHeight="1">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row>
    <row r="368" spans="1:27" ht="13.5" customHeight="1">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row>
    <row r="369" spans="1:27" ht="13.5" customHeight="1">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row>
    <row r="370" spans="1:27" ht="13.5" customHeight="1">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row>
    <row r="371" spans="1:27" ht="13.5" customHeight="1">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row>
    <row r="372" spans="1:27" ht="13.5" customHeight="1">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row>
    <row r="373" spans="1:27" ht="13.5" customHeight="1">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row>
    <row r="374" spans="1:27" ht="13.5" customHeight="1">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row>
    <row r="375" spans="1:27" ht="13.5" customHeight="1">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row>
    <row r="376" spans="1:27" ht="13.5" customHeight="1">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row>
    <row r="377" spans="1:27" ht="13.5" customHeight="1">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row>
    <row r="378" spans="1:27" ht="13.5" customHeight="1">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row>
    <row r="379" spans="1:27" ht="13.5" customHeight="1">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row>
    <row r="380" spans="1:27" ht="13.5" customHeight="1">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row>
    <row r="381" spans="1:27" ht="13.5" customHeight="1">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row>
    <row r="382" spans="1:27" ht="13.5" customHeight="1">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row>
    <row r="383" spans="1:27" ht="13.5" customHeight="1">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row>
    <row r="384" spans="1:27" ht="13.5" customHeight="1">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row>
    <row r="385" spans="1:27" ht="13.5" customHeight="1">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row>
    <row r="386" spans="1:27" ht="13.5" customHeight="1">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row>
    <row r="387" spans="1:27" ht="13.5" customHeight="1">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row>
    <row r="388" spans="1:27" ht="13.5" customHeight="1">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row>
    <row r="389" spans="1:27" ht="13.5" customHeight="1">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row>
    <row r="390" spans="1:27" ht="13.5" customHeight="1">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row>
    <row r="391" spans="1:27" ht="13.5" customHeight="1">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row>
    <row r="392" spans="1:27" ht="13.5" customHeight="1">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row>
    <row r="393" spans="1:27" ht="13.5" customHeight="1">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row>
    <row r="394" spans="1:27" ht="13.5" customHeight="1">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row>
    <row r="395" spans="1:27" ht="13.5" customHeight="1">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row>
    <row r="396" spans="1:27" ht="13.5" customHeight="1">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row>
    <row r="397" spans="1:27" ht="13.5" customHeight="1">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row>
    <row r="398" spans="1:27" ht="13.5" customHeight="1">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row>
    <row r="399" spans="1:27" ht="13.5" customHeight="1">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row>
    <row r="400" spans="1:27" ht="13.5" customHeight="1">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row>
    <row r="401" spans="1:27" ht="13.5" customHeight="1">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row>
    <row r="402" spans="1:27" ht="13.5" customHeight="1">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row>
    <row r="403" spans="1:27" ht="13.5" customHeight="1">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row>
    <row r="404" spans="1:27" ht="13.5" customHeight="1">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row>
    <row r="405" spans="1:27" ht="13.5" customHeight="1">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row>
    <row r="406" spans="1:27" ht="13.5" customHeight="1">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row>
    <row r="407" spans="1:27" ht="13.5" customHeight="1">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row>
    <row r="408" spans="1:27" ht="13.5" customHeight="1">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row>
    <row r="409" spans="1:27" ht="13.5" customHeight="1">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row>
    <row r="410" spans="1:27" ht="13.5" customHeight="1">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row>
    <row r="411" spans="1:27" ht="13.5" customHeight="1">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row>
    <row r="412" spans="1:27" ht="13.5" customHeight="1">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row>
    <row r="413" spans="1:27" ht="13.5" customHeight="1">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row>
    <row r="414" spans="1:27" ht="13.5" customHeight="1">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row>
    <row r="415" spans="1:27" ht="13.5" customHeight="1">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row>
    <row r="416" spans="1:27" ht="13.5" customHeight="1">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row>
    <row r="417" spans="1:27" ht="13.5" customHeight="1">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row>
    <row r="418" spans="1:27" ht="13.5" customHeight="1">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row>
    <row r="419" spans="1:27" ht="13.5" customHeight="1">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row>
    <row r="420" spans="1:27" ht="13.5" customHeight="1">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row>
    <row r="421" spans="1:27" ht="13.5" customHeight="1">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row>
    <row r="422" spans="1:27" ht="13.5" customHeight="1">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row>
    <row r="423" spans="1:27" ht="13.5" customHeight="1">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row>
    <row r="424" spans="1:27" ht="13.5" customHeight="1">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row>
    <row r="425" spans="1:27" ht="13.5" customHeight="1">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row>
    <row r="426" spans="1:27" ht="13.5" customHeight="1">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row>
    <row r="427" spans="1:27" ht="13.5" customHeight="1">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row>
    <row r="428" spans="1:27" ht="13.5" customHeight="1">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row>
    <row r="429" spans="1:27" ht="13.5" customHeight="1">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row>
    <row r="430" spans="1:27" ht="13.5" customHeight="1">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row>
    <row r="431" spans="1:27" ht="13.5" customHeight="1">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row>
    <row r="432" spans="1:27" ht="13.5" customHeight="1">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row>
    <row r="433" spans="1:27" ht="13.5" customHeight="1">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row>
    <row r="434" spans="1:27" ht="13.5" customHeight="1">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row>
    <row r="435" spans="1:27" ht="13.5" customHeight="1">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row>
    <row r="436" spans="1:27" ht="13.5" customHeight="1">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row>
    <row r="437" spans="1:27" ht="13.5" customHeight="1">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row>
    <row r="438" spans="1:27" ht="13.5" customHeight="1">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row>
    <row r="439" spans="1:27" ht="13.5" customHeight="1">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row>
    <row r="440" spans="1:27" ht="13.5" customHeight="1">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row>
    <row r="441" spans="1:27" ht="13.5" customHeight="1">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row>
    <row r="442" spans="1:27" ht="13.5" customHeight="1">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row>
    <row r="443" spans="1:27" ht="13.5" customHeight="1">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row>
    <row r="444" spans="1:27" ht="13.5" customHeight="1">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row>
    <row r="445" spans="1:27" ht="13.5" customHeight="1">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row>
    <row r="446" spans="1:27" ht="13.5" customHeight="1">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row>
    <row r="447" spans="1:27" ht="13.5" customHeight="1">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row>
    <row r="448" spans="1:27" ht="13.5" customHeight="1">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row>
    <row r="449" spans="1:27" ht="13.5" customHeight="1">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row>
    <row r="450" spans="1:27" ht="13.5" customHeight="1">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row>
    <row r="451" spans="1:27" ht="13.5" customHeight="1">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row>
    <row r="452" spans="1:27" ht="13.5" customHeight="1">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row>
    <row r="453" spans="1:27" ht="13.5" customHeight="1">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row>
    <row r="454" spans="1:27" ht="13.5" customHeight="1">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row>
    <row r="455" spans="1:27" ht="13.5" customHeight="1">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row>
    <row r="456" spans="1:27" ht="13.5" customHeight="1">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row>
    <row r="457" spans="1:27" ht="13.5" customHeight="1">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row>
    <row r="458" spans="1:27" ht="13.5" customHeight="1">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row>
    <row r="459" spans="1:27" ht="13.5" customHeight="1">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row>
    <row r="460" spans="1:27" ht="13.5" customHeight="1">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row>
    <row r="461" spans="1:27" ht="13.5" customHeight="1">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row>
    <row r="462" spans="1:27" ht="13.5" customHeight="1">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row>
    <row r="463" spans="1:27" ht="13.5" customHeight="1">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row>
    <row r="464" spans="1:27" ht="13.5" customHeight="1">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row>
    <row r="465" spans="1:27" ht="13.5" customHeight="1">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row>
    <row r="466" spans="1:27" ht="13.5" customHeight="1">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row>
    <row r="467" spans="1:27" ht="13.5" customHeight="1">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row>
    <row r="468" spans="1:27" ht="13.5" customHeight="1">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row>
    <row r="469" spans="1:27" ht="13.5" customHeight="1">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row>
    <row r="470" spans="1:27" ht="13.5" customHeight="1">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row>
    <row r="471" spans="1:27" ht="13.5" customHeight="1">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row>
    <row r="472" spans="1:27" ht="13.5" customHeight="1">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row>
    <row r="473" spans="1:27" ht="13.5" customHeight="1">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row>
    <row r="474" spans="1:27" ht="13.5" customHeight="1">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row>
    <row r="475" spans="1:27" ht="13.5" customHeight="1">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row>
    <row r="476" spans="1:27" ht="13.5" customHeight="1">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row>
    <row r="477" spans="1:27" ht="13.5" customHeight="1">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row>
    <row r="478" spans="1:27" ht="13.5" customHeight="1">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row>
    <row r="479" spans="1:27" ht="13.5" customHeight="1">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row>
    <row r="480" spans="1:27" ht="13.5" customHeight="1">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row>
    <row r="481" spans="1:27" ht="13.5" customHeight="1">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row>
    <row r="482" spans="1:27" ht="13.5" customHeight="1">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row>
    <row r="483" spans="1:27" ht="13.5" customHeight="1">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row>
    <row r="484" spans="1:27" ht="13.5" customHeight="1">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row>
    <row r="485" spans="1:27" ht="13.5" customHeight="1">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row>
    <row r="486" spans="1:27" ht="13.5" customHeight="1">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row>
    <row r="487" spans="1:27" ht="13.5" customHeight="1">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row>
    <row r="488" spans="1:27" ht="13.5" customHeight="1">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row>
    <row r="489" spans="1:27" ht="13.5" customHeight="1">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row>
    <row r="490" spans="1:27" ht="13.5" customHeight="1">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row>
    <row r="491" spans="1:27" ht="13.5" customHeight="1">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row>
    <row r="492" spans="1:27" ht="13.5" customHeight="1">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row>
    <row r="493" spans="1:27" ht="13.5" customHeight="1">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row>
    <row r="494" spans="1:27" ht="13.5" customHeight="1">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row>
    <row r="495" spans="1:27" ht="13.5" customHeight="1">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row>
    <row r="496" spans="1:27" ht="13.5" customHeight="1">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row>
    <row r="497" spans="1:27" ht="13.5" customHeight="1">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row>
    <row r="498" spans="1:27" ht="13.5" customHeight="1">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row>
    <row r="499" spans="1:27" ht="13.5" customHeight="1">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row>
    <row r="500" spans="1:27" ht="13.5" customHeight="1">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row>
    <row r="501" spans="1:27" ht="13.5" customHeight="1">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row>
    <row r="502" spans="1:27" ht="13.5" customHeight="1">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row>
    <row r="503" spans="1:27" ht="13.5" customHeight="1">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row>
    <row r="504" spans="1:27" ht="13.5" customHeight="1">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row>
    <row r="505" spans="1:27" ht="13.5" customHeight="1">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row>
    <row r="506" spans="1:27" ht="13.5" customHeight="1">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row>
    <row r="507" spans="1:27" ht="13.5" customHeight="1">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row>
    <row r="508" spans="1:27" ht="13.5" customHeight="1">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row>
    <row r="509" spans="1:27" ht="13.5" customHeight="1">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row>
    <row r="510" spans="1:27" ht="13.5" customHeight="1">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row>
    <row r="511" spans="1:27" ht="13.5" customHeight="1">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row>
    <row r="512" spans="1:27" ht="13.5" customHeight="1">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row>
    <row r="513" spans="1:27" ht="13.5" customHeight="1">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row>
    <row r="514" spans="1:27" ht="13.5" customHeight="1">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row>
    <row r="515" spans="1:27" ht="13.5" customHeight="1">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row>
    <row r="516" spans="1:27" ht="13.5" customHeight="1">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row>
    <row r="517" spans="1:27" ht="13.5" customHeight="1">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row>
    <row r="518" spans="1:27" ht="13.5" customHeight="1">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row>
    <row r="519" spans="1:27" ht="13.5" customHeight="1">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row>
    <row r="520" spans="1:27" ht="13.5" customHeight="1">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row>
    <row r="521" spans="1:27" ht="13.5" customHeight="1">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row>
    <row r="522" spans="1:27" ht="13.5" customHeight="1">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row>
    <row r="523" spans="1:27" ht="13.5" customHeight="1">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row>
    <row r="524" spans="1:27" ht="13.5" customHeight="1">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row>
    <row r="525" spans="1:27" ht="13.5" customHeight="1">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row>
    <row r="526" spans="1:27" ht="13.5" customHeight="1">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row>
    <row r="527" spans="1:27" ht="13.5" customHeight="1">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row>
    <row r="528" spans="1:27" ht="13.5" customHeight="1">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row>
    <row r="529" spans="1:27" ht="13.5" customHeight="1">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row>
    <row r="530" spans="1:27" ht="13.5" customHeight="1">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row>
    <row r="531" spans="1:27" ht="13.5" customHeight="1">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row>
    <row r="532" spans="1:27" ht="13.5" customHeight="1">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row>
    <row r="533" spans="1:27" ht="13.5" customHeight="1">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row>
    <row r="534" spans="1:27" ht="13.5" customHeight="1">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row>
    <row r="535" spans="1:27" ht="13.5" customHeight="1">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row>
    <row r="536" spans="1:27" ht="13.5" customHeight="1">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row>
    <row r="537" spans="1:27" ht="13.5" customHeight="1">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row>
    <row r="538" spans="1:27" ht="13.5" customHeight="1">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row>
    <row r="539" spans="1:27" ht="13.5" customHeight="1">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row>
    <row r="540" spans="1:27" ht="13.5" customHeight="1">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row>
    <row r="541" spans="1:27" ht="13.5" customHeight="1">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row>
    <row r="542" spans="1:27" ht="13.5" customHeight="1">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row>
    <row r="543" spans="1:27" ht="13.5" customHeight="1">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row>
    <row r="544" spans="1:27" ht="13.5" customHeight="1">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row>
    <row r="545" spans="1:27" ht="13.5" customHeight="1">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row>
    <row r="546" spans="1:27" ht="13.5" customHeight="1">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row>
    <row r="547" spans="1:27" ht="13.5" customHeight="1">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row>
    <row r="548" spans="1:27" ht="13.5" customHeight="1">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row>
    <row r="549" spans="1:27" ht="13.5" customHeight="1">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row>
    <row r="550" spans="1:27" ht="13.5" customHeight="1">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row>
    <row r="551" spans="1:27" ht="13.5" customHeight="1">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row>
    <row r="552" spans="1:27" ht="13.5" customHeight="1">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row>
    <row r="553" spans="1:27" ht="13.5" customHeight="1">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row>
    <row r="554" spans="1:27" ht="13.5" customHeight="1">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row>
    <row r="555" spans="1:27" ht="13.5" customHeight="1">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row>
    <row r="556" spans="1:27" ht="13.5" customHeight="1">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row>
    <row r="557" spans="1:27" ht="13.5" customHeight="1">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row>
    <row r="558" spans="1:27" ht="13.5" customHeight="1">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row>
    <row r="559" spans="1:27" ht="13.5" customHeight="1">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row>
    <row r="560" spans="1:27" ht="13.5" customHeight="1">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row>
    <row r="561" spans="1:27" ht="13.5" customHeight="1">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row>
    <row r="562" spans="1:27" ht="13.5" customHeight="1">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row>
    <row r="563" spans="1:27" ht="13.5" customHeight="1">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row>
    <row r="564" spans="1:27" ht="13.5" customHeight="1">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row>
    <row r="565" spans="1:27" ht="13.5" customHeight="1">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row>
    <row r="566" spans="1:27" ht="13.5" customHeight="1">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row>
    <row r="567" spans="1:27" ht="13.5" customHeight="1">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row>
    <row r="568" spans="1:27" ht="13.5" customHeight="1">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row>
    <row r="569" spans="1:27" ht="13.5" customHeight="1">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row>
    <row r="570" spans="1:27" ht="13.5" customHeight="1">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row>
    <row r="571" spans="1:27" ht="13.5" customHeight="1">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row>
    <row r="572" spans="1:27" ht="13.5" customHeight="1">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row>
    <row r="573" spans="1:27" ht="13.5" customHeight="1">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row>
    <row r="574" spans="1:27" ht="13.5" customHeight="1">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row>
    <row r="575" spans="1:27" ht="13.5" customHeight="1">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row>
    <row r="576" spans="1:27" ht="13.5" customHeight="1">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row>
    <row r="577" spans="1:27" ht="13.5" customHeight="1">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row>
    <row r="578" spans="1:27" ht="13.5" customHeight="1">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row>
    <row r="579" spans="1:27" ht="13.5" customHeight="1">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row>
    <row r="580" spans="1:27" ht="13.5" customHeight="1">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row>
    <row r="581" spans="1:27" ht="13.5" customHeight="1">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row>
    <row r="582" spans="1:27" ht="13.5" customHeight="1">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row>
    <row r="583" spans="1:27" ht="13.5" customHeight="1">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row>
    <row r="584" spans="1:27" ht="13.5" customHeight="1">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row>
    <row r="585" spans="1:27" ht="13.5" customHeight="1">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row>
    <row r="586" spans="1:27" ht="13.5" customHeight="1">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row>
    <row r="587" spans="1:27" ht="13.5" customHeight="1">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row>
    <row r="588" spans="1:27" ht="13.5" customHeight="1">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row>
    <row r="589" spans="1:27" ht="13.5" customHeight="1">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row>
    <row r="590" spans="1:27" ht="13.5" customHeight="1">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row>
    <row r="591" spans="1:27" ht="13.5" customHeight="1">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row>
    <row r="592" spans="1:27" ht="13.5" customHeight="1">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row>
    <row r="593" spans="1:27" ht="13.5" customHeight="1">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row>
    <row r="594" spans="1:27" ht="13.5" customHeight="1">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row>
    <row r="595" spans="1:27" ht="13.5" customHeight="1">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row>
    <row r="596" spans="1:27" ht="13.5" customHeight="1">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row>
    <row r="597" spans="1:27" ht="13.5" customHeight="1">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row>
    <row r="598" spans="1:27" ht="13.5" customHeight="1">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row>
    <row r="599" spans="1:27" ht="13.5" customHeight="1">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row>
    <row r="600" spans="1:27" ht="13.5" customHeight="1">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row>
    <row r="601" spans="1:27" ht="13.5" customHeight="1">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row>
    <row r="602" spans="1:27" ht="13.5" customHeight="1">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row>
    <row r="603" spans="1:27" ht="13.5" customHeight="1">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row>
    <row r="604" spans="1:27" ht="13.5" customHeight="1">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row>
    <row r="605" spans="1:27" ht="13.5" customHeight="1">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row>
    <row r="606" spans="1:27" ht="13.5" customHeight="1">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row>
    <row r="607" spans="1:27" ht="13.5" customHeight="1">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row>
    <row r="608" spans="1:27" ht="13.5" customHeight="1">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row>
    <row r="609" spans="1:27" ht="13.5" customHeight="1">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row>
    <row r="610" spans="1:27" ht="13.5" customHeight="1">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row>
    <row r="611" spans="1:27" ht="13.5" customHeight="1">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row>
    <row r="612" spans="1:27" ht="13.5" customHeight="1">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row>
    <row r="613" spans="1:27" ht="13.5" customHeight="1">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row>
    <row r="614" spans="1:27" ht="13.5" customHeight="1">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row>
    <row r="615" spans="1:27" ht="13.5" customHeight="1">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row>
    <row r="616" spans="1:27" ht="13.5" customHeight="1">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row>
    <row r="617" spans="1:27" ht="13.5" customHeight="1">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row>
    <row r="618" spans="1:27" ht="13.5" customHeight="1">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row>
    <row r="619" spans="1:27" ht="13.5" customHeight="1">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row>
    <row r="620" spans="1:27" ht="13.5" customHeight="1">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row>
    <row r="621" spans="1:27" ht="13.5" customHeight="1">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row>
    <row r="622" spans="1:27" ht="13.5" customHeight="1">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row>
    <row r="623" spans="1:27" ht="13.5" customHeight="1">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row>
    <row r="624" spans="1:27" ht="13.5" customHeight="1">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row>
    <row r="625" spans="1:27" ht="13.5" customHeight="1">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row>
    <row r="626" spans="1:27" ht="13.5" customHeight="1">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row>
    <row r="627" spans="1:27" ht="13.5" customHeight="1">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row>
    <row r="628" spans="1:27" ht="13.5" customHeight="1">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row>
    <row r="629" spans="1:27" ht="13.5" customHeight="1">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row>
    <row r="630" spans="1:27" ht="13.5" customHeight="1">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row>
    <row r="631" spans="1:27" ht="13.5" customHeight="1">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row>
    <row r="632" spans="1:27" ht="13.5" customHeight="1">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row>
    <row r="633" spans="1:27" ht="13.5" customHeight="1">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row>
    <row r="634" spans="1:27" ht="13.5" customHeight="1">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row>
    <row r="635" spans="1:27" ht="13.5" customHeight="1">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row>
    <row r="636" spans="1:27" ht="13.5" customHeight="1">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row>
    <row r="637" spans="1:27" ht="13.5" customHeight="1">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row>
    <row r="638" spans="1:27" ht="13.5" customHeight="1">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row>
    <row r="639" spans="1:27" ht="13.5" customHeight="1">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row>
    <row r="640" spans="1:27" ht="13.5" customHeight="1">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row>
    <row r="641" spans="1:27" ht="13.5" customHeight="1">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row>
    <row r="642" spans="1:27" ht="13.5" customHeight="1">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row>
    <row r="643" spans="1:27" ht="13.5" customHeight="1">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row>
    <row r="644" spans="1:27" ht="13.5" customHeight="1">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row>
    <row r="645" spans="1:27" ht="13.5" customHeight="1">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row>
    <row r="646" spans="1:27" ht="13.5" customHeight="1">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row>
    <row r="647" spans="1:27" ht="13.5" customHeight="1">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row>
    <row r="648" spans="1:27" ht="13.5" customHeight="1">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row>
    <row r="649" spans="1:27" ht="13.5" customHeight="1">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row>
    <row r="650" spans="1:27" ht="13.5" customHeight="1">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row>
    <row r="651" spans="1:27" ht="13.5" customHeight="1">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row>
    <row r="652" spans="1:27" ht="13.5" customHeight="1">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row>
    <row r="653" spans="1:27" ht="13.5" customHeight="1">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row>
    <row r="654" spans="1:27" ht="13.5" customHeight="1">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row>
    <row r="655" spans="1:27" ht="13.5" customHeight="1">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row>
    <row r="656" spans="1:27" ht="13.5" customHeight="1">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row>
    <row r="657" spans="1:27" ht="13.5" customHeight="1">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row>
    <row r="658" spans="1:27" ht="13.5" customHeight="1">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row>
    <row r="659" spans="1:27" ht="13.5" customHeight="1">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row>
    <row r="660" spans="1:27" ht="13.5" customHeight="1">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row>
    <row r="661" spans="1:27" ht="13.5" customHeight="1">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row>
    <row r="662" spans="1:27" ht="13.5" customHeight="1">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row>
    <row r="663" spans="1:27" ht="13.5" customHeight="1">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row>
    <row r="664" spans="1:27" ht="13.5" customHeight="1">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row>
    <row r="665" spans="1:27" ht="13.5" customHeight="1">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row>
    <row r="666" spans="1:27" ht="13.5" customHeight="1">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row>
    <row r="667" spans="1:27" ht="13.5" customHeight="1">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row>
    <row r="668" spans="1:27" ht="13.5" customHeight="1">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row>
    <row r="669" spans="1:27" ht="13.5" customHeight="1">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row>
    <row r="670" spans="1:27" ht="13.5" customHeight="1">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row>
    <row r="671" spans="1:27" ht="13.5" customHeight="1">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row>
    <row r="672" spans="1:27" ht="13.5" customHeight="1">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row>
    <row r="673" spans="1:27" ht="13.5" customHeight="1">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row>
    <row r="674" spans="1:27" ht="13.5" customHeight="1">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row>
    <row r="675" spans="1:27" ht="13.5" customHeight="1">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row>
    <row r="676" spans="1:27" ht="13.5" customHeight="1">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row>
    <row r="677" spans="1:27" ht="13.5" customHeight="1">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row>
    <row r="678" spans="1:27" ht="13.5" customHeight="1">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row>
    <row r="679" spans="1:27" ht="13.5" customHeight="1">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row>
    <row r="680" spans="1:27" ht="13.5" customHeight="1">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row>
    <row r="681" spans="1:27" ht="13.5" customHeight="1">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row>
    <row r="682" spans="1:27" ht="13.5" customHeight="1">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row>
    <row r="683" spans="1:27" ht="13.5" customHeight="1">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row>
    <row r="684" spans="1:27" ht="13.5" customHeight="1">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row>
    <row r="685" spans="1:27" ht="13.5" customHeight="1">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row>
    <row r="686" spans="1:27" ht="13.5" customHeight="1">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row>
    <row r="687" spans="1:27" ht="13.5" customHeight="1">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row>
    <row r="688" spans="1:27" ht="13.5" customHeight="1">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row>
    <row r="689" spans="1:27" ht="13.5" customHeight="1">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row>
    <row r="690" spans="1:27" ht="13.5" customHeight="1">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row>
    <row r="691" spans="1:27" ht="13.5" customHeight="1">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row>
    <row r="692" spans="1:27" ht="13.5" customHeight="1">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row>
    <row r="693" spans="1:27" ht="13.5" customHeight="1">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row>
    <row r="694" spans="1:27" ht="13.5" customHeight="1">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row>
    <row r="695" spans="1:27" ht="13.5" customHeight="1">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row>
    <row r="696" spans="1:27" ht="13.5" customHeight="1">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row>
    <row r="697" spans="1:27" ht="13.5" customHeight="1">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row>
    <row r="698" spans="1:27" ht="13.5" customHeight="1">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row>
    <row r="699" spans="1:27" ht="13.5" customHeight="1">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row>
    <row r="700" spans="1:27" ht="13.5" customHeight="1">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row>
    <row r="701" spans="1:27" ht="13.5" customHeight="1">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row>
    <row r="702" spans="1:27" ht="13.5" customHeight="1">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row>
    <row r="703" spans="1:27" ht="13.5" customHeight="1">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row>
    <row r="704" spans="1:27" ht="13.5" customHeight="1">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row>
    <row r="705" spans="1:27" ht="13.5" customHeight="1">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row>
    <row r="706" spans="1:27" ht="13.5" customHeight="1">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row>
    <row r="707" spans="1:27" ht="13.5" customHeight="1">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row>
    <row r="708" spans="1:27" ht="13.5" customHeight="1">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row>
    <row r="709" spans="1:27" ht="13.5" customHeight="1">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row>
    <row r="710" spans="1:27" ht="13.5" customHeight="1">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row>
    <row r="711" spans="1:27" ht="13.5" customHeight="1">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row>
    <row r="712" spans="1:27" ht="13.5" customHeight="1">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row>
    <row r="713" spans="1:27" ht="13.5" customHeight="1">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row>
    <row r="714" spans="1:27" ht="13.5" customHeight="1">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row>
    <row r="715" spans="1:27" ht="13.5" customHeight="1">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row>
    <row r="716" spans="1:27" ht="13.5" customHeight="1">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row>
    <row r="717" spans="1:27" ht="13.5" customHeight="1">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row>
    <row r="718" spans="1:27" ht="13.5" customHeight="1">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row>
    <row r="719" spans="1:27" ht="13.5" customHeight="1">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row>
    <row r="720" spans="1:27" ht="13.5" customHeight="1">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row>
    <row r="721" spans="1:27" ht="13.5" customHeight="1">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row>
    <row r="722" spans="1:27" ht="13.5" customHeight="1">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row>
    <row r="723" spans="1:27" ht="13.5" customHeight="1">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row>
    <row r="724" spans="1:27" ht="13.5" customHeight="1">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row>
    <row r="725" spans="1:27" ht="13.5" customHeight="1">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row>
    <row r="726" spans="1:27" ht="13.5" customHeight="1">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row>
    <row r="727" spans="1:27" ht="13.5" customHeight="1">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row>
    <row r="728" spans="1:27" ht="13.5" customHeight="1">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row>
    <row r="729" spans="1:27" ht="13.5" customHeight="1">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row>
    <row r="730" spans="1:27" ht="13.5" customHeight="1">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row>
    <row r="731" spans="1:27" ht="13.5" customHeight="1">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row>
    <row r="732" spans="1:27" ht="13.5" customHeight="1">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row>
    <row r="733" spans="1:27" ht="13.5" customHeight="1">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row>
    <row r="734" spans="1:27" ht="13.5" customHeight="1">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row>
    <row r="735" spans="1:27" ht="13.5" customHeight="1">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row>
    <row r="736" spans="1:27" ht="13.5" customHeight="1">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row>
    <row r="737" spans="1:27" ht="13.5" customHeight="1">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row>
    <row r="738" spans="1:27" ht="13.5" customHeight="1">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row>
    <row r="739" spans="1:27" ht="13.5" customHeight="1">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row>
    <row r="740" spans="1:27" ht="13.5" customHeight="1">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row>
    <row r="741" spans="1:27" ht="13.5" customHeight="1">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row>
    <row r="742" spans="1:27" ht="13.5" customHeight="1">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row>
    <row r="743" spans="1:27" ht="13.5" customHeight="1">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row>
    <row r="744" spans="1:27" ht="13.5" customHeight="1">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row>
    <row r="745" spans="1:27" ht="13.5" customHeight="1">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row>
    <row r="746" spans="1:27" ht="13.5" customHeight="1">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row>
    <row r="747" spans="1:27" ht="13.5" customHeight="1">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row>
    <row r="748" spans="1:27" ht="13.5" customHeight="1">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row>
    <row r="749" spans="1:27" ht="13.5" customHeight="1">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row>
    <row r="750" spans="1:27" ht="13.5" customHeight="1">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row>
    <row r="751" spans="1:27" ht="13.5" customHeight="1">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row>
    <row r="752" spans="1:27" ht="13.5" customHeight="1">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row>
    <row r="753" spans="1:27" ht="13.5" customHeight="1">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row>
    <row r="754" spans="1:27" ht="13.5" customHeight="1">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row>
    <row r="755" spans="1:27" ht="13.5" customHeight="1">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row>
    <row r="756" spans="1:27" ht="13.5" customHeight="1">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row>
    <row r="757" spans="1:27" ht="13.5" customHeight="1">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row>
    <row r="758" spans="1:27" ht="13.5" customHeight="1">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row>
    <row r="759" spans="1:27" ht="13.5" customHeight="1">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row>
    <row r="760" spans="1:27" ht="13.5" customHeight="1">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row>
    <row r="761" spans="1:27" ht="13.5" customHeight="1">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row>
    <row r="762" spans="1:27" ht="13.5" customHeight="1">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row>
    <row r="763" spans="1:27" ht="13.5" customHeight="1">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row>
    <row r="764" spans="1:27" ht="13.5" customHeight="1">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row>
    <row r="765" spans="1:27" ht="13.5" customHeight="1">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row>
    <row r="766" spans="1:27" ht="13.5" customHeight="1">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row>
    <row r="767" spans="1:27" ht="13.5" customHeight="1">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row>
    <row r="768" spans="1:27" ht="13.5" customHeight="1">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row>
    <row r="769" spans="1:27" ht="13.5" customHeight="1">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row>
    <row r="770" spans="1:27" ht="13.5" customHeight="1">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row>
    <row r="771" spans="1:27" ht="13.5" customHeight="1">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row>
    <row r="772" spans="1:27" ht="13.5" customHeight="1">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row>
    <row r="773" spans="1:27" ht="13.5" customHeight="1">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row>
    <row r="774" spans="1:27" ht="13.5" customHeight="1">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row>
    <row r="775" spans="1:27" ht="13.5" customHeight="1">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row>
    <row r="776" spans="1:27" ht="13.5" customHeight="1">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row>
    <row r="777" spans="1:27" ht="13.5" customHeight="1">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row>
    <row r="778" spans="1:27" ht="13.5" customHeight="1">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row>
    <row r="779" spans="1:27" ht="13.5" customHeight="1">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row>
    <row r="780" spans="1:27" ht="13.5" customHeight="1">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row>
    <row r="781" spans="1:27" ht="13.5" customHeight="1">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row>
    <row r="782" spans="1:27" ht="13.5" customHeight="1">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row>
    <row r="783" spans="1:27" ht="13.5" customHeight="1">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row>
    <row r="784" spans="1:27" ht="13.5" customHeight="1">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row>
    <row r="785" spans="1:27" ht="13.5" customHeight="1">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row>
    <row r="786" spans="1:27" ht="13.5" customHeight="1">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row>
    <row r="787" spans="1:27" ht="13.5" customHeight="1">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row>
    <row r="788" spans="1:27" ht="13.5" customHeight="1">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row>
    <row r="789" spans="1:27" ht="13.5" customHeight="1">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row>
    <row r="790" spans="1:27" ht="13.5" customHeight="1">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row>
    <row r="791" spans="1:27" ht="13.5" customHeight="1">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row>
    <row r="792" spans="1:27" ht="13.5" customHeight="1">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row>
    <row r="793" spans="1:27" ht="13.5" customHeight="1">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row>
    <row r="794" spans="1:27" ht="13.5" customHeight="1">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row>
    <row r="795" spans="1:27" ht="13.5" customHeight="1">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row>
    <row r="796" spans="1:27" ht="13.5" customHeight="1">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row>
    <row r="797" spans="1:27" ht="13.5" customHeight="1">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row>
    <row r="798" spans="1:27" ht="13.5" customHeight="1">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row>
    <row r="799" spans="1:27" ht="13.5" customHeight="1">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row>
    <row r="800" spans="1:27" ht="13.5" customHeight="1">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row>
    <row r="801" spans="1:27" ht="13.5" customHeight="1">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row>
    <row r="802" spans="1:27" ht="13.5" customHeight="1">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row>
    <row r="803" spans="1:27" ht="13.5" customHeight="1">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row>
    <row r="804" spans="1:27" ht="13.5" customHeight="1">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row>
    <row r="805" spans="1:27" ht="13.5" customHeight="1">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row>
    <row r="806" spans="1:27" ht="13.5" customHeight="1">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row>
    <row r="807" spans="1:27" ht="13.5" customHeight="1">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row>
    <row r="808" spans="1:27" ht="13.5" customHeight="1">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row>
    <row r="809" spans="1:27" ht="13.5" customHeight="1">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row>
    <row r="810" spans="1:27" ht="13.5" customHeight="1">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row>
    <row r="811" spans="1:27" ht="13.5" customHeight="1">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row>
    <row r="812" spans="1:27" ht="13.5" customHeight="1">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row>
    <row r="813" spans="1:27" ht="13.5" customHeight="1">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row>
    <row r="814" spans="1:27" ht="13.5" customHeight="1">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row>
    <row r="815" spans="1:27" ht="13.5" customHeight="1">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row>
    <row r="816" spans="1:27" ht="13.5" customHeight="1">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row>
    <row r="817" spans="1:27" ht="13.5" customHeight="1">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row>
    <row r="818" spans="1:27" ht="13.5" customHeight="1">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row>
    <row r="819" spans="1:27" ht="13.5" customHeight="1">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row>
    <row r="820" spans="1:27" ht="13.5" customHeight="1">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row>
    <row r="821" spans="1:27" ht="13.5" customHeight="1">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row>
    <row r="822" spans="1:27" ht="13.5" customHeight="1">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row>
    <row r="823" spans="1:27" ht="13.5" customHeight="1">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row>
    <row r="824" spans="1:27" ht="13.5" customHeight="1">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row>
    <row r="825" spans="1:27" ht="13.5" customHeight="1">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row>
    <row r="826" spans="1:27" ht="13.5" customHeight="1">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row>
    <row r="827" spans="1:27" ht="13.5" customHeight="1">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row>
    <row r="828" spans="1:27" ht="13.5" customHeight="1">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row>
    <row r="829" spans="1:27" ht="13.5" customHeight="1">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row>
    <row r="830" spans="1:27" ht="13.5" customHeight="1">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row>
    <row r="831" spans="1:27" ht="13.5" customHeight="1">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row>
    <row r="832" spans="1:27" ht="13.5" customHeight="1">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row>
    <row r="833" spans="1:27" ht="13.5" customHeight="1">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row>
    <row r="834" spans="1:27" ht="13.5" customHeight="1">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row>
    <row r="835" spans="1:27" ht="13.5" customHeight="1">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row>
    <row r="836" spans="1:27" ht="13.5" customHeight="1">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row>
    <row r="837" spans="1:27" ht="13.5" customHeight="1">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row>
    <row r="838" spans="1:27" ht="13.5" customHeight="1">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row>
    <row r="839" spans="1:27" ht="13.5" customHeight="1">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row>
    <row r="840" spans="1:27" ht="13.5" customHeight="1">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row>
    <row r="841" spans="1:27" ht="13.5" customHeight="1">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row>
    <row r="842" spans="1:27" ht="13.5" customHeight="1">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row>
    <row r="843" spans="1:27" ht="13.5" customHeight="1">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row>
    <row r="844" spans="1:27" ht="13.5" customHeight="1">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row>
    <row r="845" spans="1:27" ht="13.5" customHeight="1">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row>
    <row r="846" spans="1:27" ht="13.5" customHeight="1">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row>
    <row r="847" spans="1:27" ht="13.5" customHeight="1">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row>
    <row r="848" spans="1:27" ht="13.5" customHeight="1">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row>
    <row r="849" spans="1:27" ht="13.5" customHeight="1">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row>
    <row r="850" spans="1:27" ht="13.5" customHeight="1">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row>
    <row r="851" spans="1:27" ht="13.5" customHeight="1">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row>
    <row r="852" spans="1:27" ht="13.5" customHeight="1">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row>
    <row r="853" spans="1:27" ht="13.5" customHeight="1">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row>
    <row r="854" spans="1:27" ht="13.5" customHeight="1">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row>
    <row r="855" spans="1:27" ht="13.5" customHeight="1">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row>
    <row r="856" spans="1:27" ht="13.5" customHeight="1">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row>
    <row r="857" spans="1:27" ht="13.5" customHeight="1">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row>
    <row r="858" spans="1:27" ht="13.5" customHeight="1">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row>
    <row r="859" spans="1:27" ht="13.5" customHeight="1">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row>
    <row r="860" spans="1:27" ht="13.5" customHeight="1">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row>
    <row r="861" spans="1:27" ht="13.5" customHeight="1">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row>
    <row r="862" spans="1:27" ht="13.5" customHeight="1">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row>
    <row r="863" spans="1:27" ht="13.5" customHeight="1">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row>
    <row r="864" spans="1:27" ht="13.5" customHeight="1">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row>
    <row r="865" spans="1:27" ht="13.5" customHeight="1">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row>
    <row r="866" spans="1:27" ht="13.5" customHeight="1">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row>
    <row r="867" spans="1:27" ht="13.5" customHeight="1">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row>
    <row r="868" spans="1:27" ht="13.5" customHeight="1">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row>
    <row r="869" spans="1:27" ht="13.5" customHeight="1">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row>
    <row r="870" spans="1:27" ht="13.5" customHeight="1">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row>
    <row r="871" spans="1:27" ht="13.5" customHeight="1">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row>
    <row r="872" spans="1:27" ht="13.5" customHeight="1">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row>
    <row r="873" spans="1:27" ht="13.5" customHeight="1">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row>
    <row r="874" spans="1:27" ht="13.5" customHeight="1">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row>
    <row r="875" spans="1:27" ht="13.5" customHeight="1">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row>
    <row r="876" spans="1:27" ht="13.5" customHeight="1">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row>
    <row r="877" spans="1:27" ht="13.5" customHeight="1">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row>
    <row r="878" spans="1:27" ht="13.5" customHeight="1">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row>
    <row r="879" spans="1:27" ht="13.5" customHeight="1">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row>
    <row r="880" spans="1:27" ht="13.5" customHeight="1">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row>
    <row r="881" spans="1:27" ht="13.5" customHeight="1">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row>
    <row r="882" spans="1:27" ht="13.5" customHeight="1">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row>
    <row r="883" spans="1:27" ht="13.5" customHeight="1">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row>
    <row r="884" spans="1:27" ht="13.5" customHeight="1">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row>
    <row r="885" spans="1:27" ht="13.5" customHeight="1">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row>
    <row r="886" spans="1:27" ht="13.5" customHeight="1">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row>
    <row r="887" spans="1:27" ht="13.5" customHeight="1">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row>
    <row r="888" spans="1:27" ht="13.5" customHeight="1">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row>
    <row r="889" spans="1:27" ht="13.5" customHeight="1">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row>
    <row r="890" spans="1:27" ht="13.5" customHeight="1">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row>
    <row r="891" spans="1:27" ht="13.5" customHeight="1">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row>
    <row r="892" spans="1:27" ht="13.5" customHeight="1">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row>
    <row r="893" spans="1:27" ht="13.5" customHeight="1">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row>
    <row r="894" spans="1:27" ht="13.5" customHeight="1">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row>
    <row r="895" spans="1:27" ht="13.5" customHeight="1">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row>
    <row r="896" spans="1:27" ht="13.5" customHeight="1">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row>
    <row r="897" spans="1:27" ht="13.5" customHeight="1">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row>
    <row r="898" spans="1:27" ht="13.5" customHeight="1">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row>
    <row r="899" spans="1:27" ht="13.5" customHeight="1">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row>
    <row r="900" spans="1:27" ht="13.5" customHeight="1">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row>
    <row r="901" spans="1:27" ht="13.5" customHeight="1">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row>
    <row r="902" spans="1:27" ht="13.5" customHeight="1">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row>
    <row r="903" spans="1:27" ht="13.5" customHeight="1">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row>
    <row r="904" spans="1:27" ht="13.5" customHeight="1">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row>
    <row r="905" spans="1:27" ht="13.5" customHeight="1">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row>
    <row r="906" spans="1:27" ht="13.5" customHeight="1">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row>
    <row r="907" spans="1:27" ht="13.5" customHeight="1">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row>
    <row r="908" spans="1:27" ht="13.5" customHeight="1">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row>
    <row r="909" spans="1:27" ht="13.5" customHeight="1">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row>
    <row r="910" spans="1:27" ht="13.5" customHeight="1">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row>
    <row r="911" spans="1:27" ht="13.5" customHeight="1">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row>
    <row r="912" spans="1:27" ht="13.5" customHeight="1">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row>
    <row r="913" spans="1:27" ht="13.5" customHeight="1">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row>
    <row r="914" spans="1:27" ht="13.5" customHeight="1">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row>
    <row r="915" spans="1:27" ht="13.5" customHeight="1">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row>
    <row r="916" spans="1:27" ht="13.5" customHeight="1">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row>
    <row r="917" spans="1:27" ht="13.5" customHeight="1">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row>
    <row r="918" spans="1:27" ht="13.5" customHeight="1">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row>
    <row r="919" spans="1:27" ht="13.5" customHeight="1">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row>
    <row r="920" spans="1:27" ht="13.5" customHeight="1">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row>
    <row r="921" spans="1:27" ht="13.5" customHeight="1">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row>
    <row r="922" spans="1:27" ht="13.5" customHeight="1">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row>
    <row r="923" spans="1:27" ht="13.5" customHeight="1">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row>
    <row r="924" spans="1:27" ht="13.5" customHeight="1">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row>
    <row r="925" spans="1:27" ht="13.5" customHeight="1">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row>
    <row r="926" spans="1:27" ht="13.5" customHeight="1">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row>
    <row r="927" spans="1:27" ht="13.5" customHeight="1">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row>
    <row r="928" spans="1:27" ht="13.5" customHeight="1">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row>
    <row r="929" spans="1:27" ht="13.5" customHeight="1">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row>
    <row r="930" spans="1:27" ht="13.5" customHeight="1">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row>
    <row r="931" spans="1:27" ht="13.5" customHeight="1">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row>
    <row r="932" spans="1:27" ht="13.5" customHeight="1">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row>
    <row r="933" spans="1:27" ht="13.5" customHeight="1">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row>
    <row r="934" spans="1:27" ht="13.5" customHeight="1">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row>
    <row r="935" spans="1:27" ht="13.5" customHeight="1">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row>
    <row r="936" spans="1:27" ht="13.5" customHeight="1">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row>
    <row r="937" spans="1:27" ht="13.5" customHeight="1">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row>
    <row r="938" spans="1:27" ht="13.5" customHeight="1">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row>
    <row r="939" spans="1:27" ht="13.5" customHeight="1">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c r="AA939" s="83"/>
    </row>
    <row r="940" spans="1:27" ht="13.5" customHeight="1">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c r="AA940" s="83"/>
    </row>
    <row r="941" spans="1:27" ht="13.5" customHeight="1">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c r="AA941" s="83"/>
    </row>
    <row r="942" spans="1:27" ht="13.5" customHeight="1">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c r="AA942" s="83"/>
    </row>
    <row r="943" spans="1:27" ht="13.5" customHeight="1">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c r="AA943" s="83"/>
    </row>
    <row r="944" spans="1:27" ht="13.5" customHeight="1">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c r="AA944" s="83"/>
    </row>
    <row r="945" spans="1:27" ht="13.5" customHeight="1">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c r="AA945" s="83"/>
    </row>
    <row r="946" spans="1:27" ht="13.5" customHeight="1">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c r="AA946" s="83"/>
    </row>
    <row r="947" spans="1:27" ht="13.5" customHeight="1">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c r="AA947" s="83"/>
    </row>
    <row r="948" spans="1:27" ht="13.5" customHeight="1">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c r="AA948" s="83"/>
    </row>
    <row r="949" spans="1:27" ht="13.5" customHeight="1">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c r="AA949" s="83"/>
    </row>
    <row r="950" spans="1:27" ht="13.5" customHeight="1">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c r="AA950" s="83"/>
    </row>
    <row r="951" spans="1:27" ht="13.5" customHeight="1">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c r="AA951" s="83"/>
    </row>
    <row r="952" spans="1:27" ht="13.5" customHeight="1">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c r="AA952" s="83"/>
    </row>
    <row r="953" spans="1:27" ht="13.5" customHeight="1">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c r="AA953" s="83"/>
    </row>
    <row r="954" spans="1:27" ht="13.5" customHeight="1">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c r="AA954" s="83"/>
    </row>
    <row r="955" spans="1:27" ht="13.5" customHeight="1">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c r="AA955" s="83"/>
    </row>
    <row r="956" spans="1:27" ht="13.5" customHeight="1">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c r="AA956" s="83"/>
    </row>
    <row r="957" spans="1:27" ht="13.5" customHeight="1">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c r="AA957" s="83"/>
    </row>
    <row r="958" spans="1:27" ht="13.5" customHeight="1">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c r="AA958" s="83"/>
    </row>
    <row r="959" spans="1:27" ht="13.5" customHeight="1">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c r="AA959" s="83"/>
    </row>
    <row r="960" spans="1:27" ht="13.5" customHeight="1">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c r="AA960" s="83"/>
    </row>
    <row r="961" spans="1:27" ht="13.5" customHeight="1">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c r="AA961" s="83"/>
    </row>
    <row r="962" spans="1:27" ht="13.5" customHeight="1">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c r="AA962" s="83"/>
    </row>
    <row r="963" spans="1:27" ht="13.5" customHeight="1">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c r="AA963" s="83"/>
    </row>
    <row r="964" spans="1:27" ht="13.5" customHeight="1">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c r="AA964" s="83"/>
    </row>
    <row r="965" spans="1:27" ht="13.5" customHeight="1">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c r="AA965" s="83"/>
    </row>
    <row r="966" spans="1:27" ht="13.5" customHeight="1">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c r="AA966" s="83"/>
    </row>
    <row r="967" spans="1:27" ht="13.5" customHeight="1">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c r="AA967" s="83"/>
    </row>
    <row r="968" spans="1:27" ht="13.5" customHeight="1">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c r="AA968" s="83"/>
    </row>
    <row r="969" spans="1:27" ht="13.5" customHeight="1">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c r="AA969" s="83"/>
    </row>
    <row r="970" spans="1:27" ht="13.5" customHeight="1">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c r="AA970" s="83"/>
    </row>
    <row r="971" spans="1:27" ht="13.5" customHeight="1">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c r="AA971" s="83"/>
    </row>
    <row r="972" spans="1:27" ht="13.5" customHeight="1">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c r="AA972" s="83"/>
    </row>
    <row r="973" spans="1:27" ht="13.5" customHeight="1">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c r="AA973" s="83"/>
    </row>
    <row r="974" spans="1:27" ht="13.5" customHeight="1">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c r="AA974" s="83"/>
    </row>
    <row r="975" spans="1:27" ht="13.5" customHeight="1">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c r="AA975" s="83"/>
    </row>
    <row r="976" spans="1:27" ht="13.5" customHeight="1">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c r="AA976" s="83"/>
    </row>
    <row r="977" spans="1:27" ht="13.5" customHeight="1">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c r="AA977" s="83"/>
    </row>
    <row r="978" spans="1:27" ht="13.5" customHeight="1">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c r="AA978" s="83"/>
    </row>
    <row r="979" spans="1:27" ht="13.5" customHeight="1">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c r="AA979" s="83"/>
    </row>
    <row r="980" spans="1:27" ht="13.5" customHeight="1">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c r="AA980" s="83"/>
    </row>
    <row r="981" spans="1:27" ht="13.5" customHeight="1">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c r="AA981" s="83"/>
    </row>
    <row r="982" spans="1:27" ht="13.5" customHeight="1">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c r="AA982" s="83"/>
    </row>
    <row r="983" spans="1:27" ht="13.5" customHeight="1">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c r="AA983" s="83"/>
    </row>
    <row r="984" spans="1:27" ht="13.5" customHeight="1">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c r="AA984" s="83"/>
    </row>
    <row r="985" spans="1:27" ht="13.5" customHeight="1">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c r="AA985" s="83"/>
    </row>
    <row r="986" spans="1:27" ht="13.5" customHeight="1">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c r="AA986" s="83"/>
    </row>
    <row r="987" spans="1:27" ht="13.5" customHeight="1">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c r="AA987" s="83"/>
    </row>
    <row r="988" spans="1:27" ht="13.5" customHeight="1">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c r="AA988" s="83"/>
    </row>
    <row r="989" spans="1:27" ht="13.5" customHeight="1">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c r="AA989" s="83"/>
    </row>
    <row r="990" spans="1:27" ht="13.5" customHeight="1">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c r="AA990" s="83"/>
    </row>
    <row r="991" spans="1:27" ht="13.5" customHeight="1">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c r="AA991" s="83"/>
    </row>
    <row r="992" spans="1:27" ht="13.5" customHeight="1">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c r="AA992" s="83"/>
    </row>
    <row r="993" spans="1:27" ht="13.5" customHeight="1">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c r="AA993" s="83"/>
    </row>
    <row r="994" spans="1:27" ht="13.5" customHeight="1">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c r="AA994" s="83"/>
    </row>
    <row r="995" spans="1:27" ht="13.5" customHeight="1">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c r="AA995" s="83"/>
    </row>
    <row r="996" spans="1:27" ht="13.5" customHeight="1">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c r="AA996" s="83"/>
    </row>
    <row r="997" spans="1:27" ht="13.5" customHeight="1">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c r="AA997" s="83"/>
    </row>
    <row r="998" spans="1:27" ht="13.5" customHeight="1">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c r="AA998" s="83"/>
    </row>
    <row r="999" spans="1:27" ht="13.5" customHeight="1">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c r="AA999" s="83"/>
    </row>
    <row r="1000" spans="1:27" ht="13.5" customHeight="1">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c r="AA1000" s="83"/>
    </row>
  </sheetData>
  <mergeCells count="2">
    <mergeCell ref="A10:A13"/>
    <mergeCell ref="B10:O1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CO1000"/>
  <sheetViews>
    <sheetView showGridLines="0" workbookViewId="0"/>
  </sheetViews>
  <sheetFormatPr defaultColWidth="12.5703125" defaultRowHeight="15" customHeight="1"/>
  <cols>
    <col min="1" max="1" width="8.5703125" customWidth="1"/>
    <col min="2" max="2" width="2.42578125" customWidth="1"/>
    <col min="3" max="10" width="8.5703125" customWidth="1"/>
    <col min="11" max="11" width="12.85546875" customWidth="1"/>
    <col min="12" max="12" width="14" customWidth="1"/>
    <col min="13" max="13" width="14.42578125" customWidth="1"/>
    <col min="14" max="17" width="8.5703125" customWidth="1"/>
    <col min="18" max="18" width="2.42578125" customWidth="1"/>
    <col min="19" max="19" width="8.5703125" customWidth="1"/>
    <col min="20" max="20" width="2.42578125" customWidth="1"/>
    <col min="21" max="35" width="8.5703125" customWidth="1"/>
    <col min="36" max="36" width="2.42578125" customWidth="1"/>
    <col min="37" max="37" width="8.5703125" customWidth="1"/>
    <col min="38" max="38" width="2.42578125" customWidth="1"/>
    <col min="39" max="53" width="8.5703125" customWidth="1"/>
    <col min="54" max="54" width="2.42578125" customWidth="1"/>
    <col min="55" max="55" width="8.5703125" customWidth="1"/>
    <col min="56" max="56" width="2.42578125" customWidth="1"/>
    <col min="57" max="71" width="8.5703125" customWidth="1"/>
    <col min="72" max="72" width="2.42578125" customWidth="1"/>
    <col min="73" max="73" width="8.5703125" customWidth="1"/>
    <col min="74" max="74" width="2.42578125" customWidth="1"/>
    <col min="75" max="86" width="8.5703125" customWidth="1"/>
    <col min="87" max="87" width="11.42578125" customWidth="1"/>
    <col min="88" max="89" width="8.5703125" customWidth="1"/>
    <col min="90" max="90" width="2.42578125" customWidth="1"/>
    <col min="91" max="93" width="8.5703125" customWidth="1"/>
  </cols>
  <sheetData>
    <row r="1" spans="1:93" ht="6.75" customHeight="1"/>
    <row r="2" spans="1:93" ht="14.25" customHeight="1"/>
    <row r="3" spans="1:93" ht="14.25" customHeight="1">
      <c r="B3" s="223" t="s">
        <v>1014</v>
      </c>
      <c r="C3" s="227"/>
      <c r="D3" s="227"/>
      <c r="E3" s="227"/>
      <c r="F3" s="227"/>
      <c r="G3" s="227"/>
      <c r="H3" s="227"/>
      <c r="I3" s="227"/>
      <c r="J3" s="227"/>
      <c r="K3" s="227"/>
      <c r="L3" s="227"/>
      <c r="M3" s="227"/>
      <c r="N3" s="227"/>
      <c r="O3" s="227"/>
      <c r="P3" s="227"/>
      <c r="Q3" s="227"/>
      <c r="R3" s="227"/>
      <c r="T3" s="223" t="s">
        <v>1015</v>
      </c>
      <c r="U3" s="227"/>
      <c r="V3" s="227"/>
      <c r="W3" s="227"/>
      <c r="X3" s="227"/>
      <c r="Y3" s="227"/>
      <c r="Z3" s="227"/>
      <c r="AA3" s="227"/>
      <c r="AB3" s="227"/>
      <c r="AC3" s="227"/>
      <c r="AD3" s="227"/>
      <c r="AE3" s="227"/>
      <c r="AF3" s="227"/>
      <c r="AG3" s="227"/>
      <c r="AH3" s="227"/>
      <c r="AI3" s="227"/>
      <c r="AJ3" s="227"/>
      <c r="AL3" s="223" t="s">
        <v>1016</v>
      </c>
      <c r="AM3" s="227"/>
      <c r="AN3" s="227"/>
      <c r="AO3" s="227"/>
      <c r="AP3" s="227"/>
      <c r="AQ3" s="227"/>
      <c r="AR3" s="227"/>
      <c r="AS3" s="227"/>
      <c r="AT3" s="227"/>
      <c r="AU3" s="227"/>
      <c r="AV3" s="227"/>
      <c r="AW3" s="227"/>
      <c r="AX3" s="227"/>
      <c r="AY3" s="227"/>
      <c r="AZ3" s="227"/>
      <c r="BA3" s="227"/>
      <c r="BB3" s="227"/>
      <c r="BD3" s="223" t="s">
        <v>790</v>
      </c>
      <c r="BE3" s="227"/>
      <c r="BF3" s="227"/>
      <c r="BG3" s="227"/>
      <c r="BH3" s="227"/>
      <c r="BI3" s="227"/>
      <c r="BJ3" s="227"/>
      <c r="BK3" s="227"/>
      <c r="BL3" s="227"/>
      <c r="BM3" s="227"/>
      <c r="BN3" s="227"/>
      <c r="BO3" s="227"/>
      <c r="BP3" s="227"/>
      <c r="BQ3" s="227"/>
      <c r="BR3" s="227"/>
      <c r="BS3" s="227"/>
      <c r="BT3" s="227"/>
      <c r="BV3" s="223" t="s">
        <v>1017</v>
      </c>
      <c r="BW3" s="227"/>
      <c r="BX3" s="227"/>
      <c r="BY3" s="227"/>
      <c r="BZ3" s="227"/>
      <c r="CA3" s="227"/>
      <c r="CB3" s="227"/>
      <c r="CC3" s="227"/>
      <c r="CD3" s="227"/>
      <c r="CE3" s="227"/>
      <c r="CF3" s="227"/>
      <c r="CG3" s="227"/>
      <c r="CH3" s="227"/>
      <c r="CI3" s="227"/>
      <c r="CJ3" s="227"/>
      <c r="CK3" s="227"/>
      <c r="CL3" s="227"/>
      <c r="CM3" s="227"/>
      <c r="CN3" s="227"/>
      <c r="CO3" s="227"/>
    </row>
    <row r="4" spans="1:93" ht="8.25" customHeight="1">
      <c r="A4" s="1"/>
      <c r="B4" s="227"/>
      <c r="C4" s="228"/>
      <c r="D4" s="228"/>
      <c r="E4" s="228"/>
      <c r="F4" s="228"/>
      <c r="G4" s="228"/>
      <c r="H4" s="228"/>
      <c r="I4" s="228"/>
      <c r="J4" s="228"/>
      <c r="K4" s="228"/>
      <c r="L4" s="228"/>
      <c r="M4" s="228"/>
      <c r="N4" s="228"/>
      <c r="O4" s="228"/>
      <c r="P4" s="228"/>
      <c r="Q4" s="228"/>
      <c r="R4" s="228"/>
      <c r="S4" s="1"/>
      <c r="T4" s="227"/>
      <c r="U4" s="228"/>
      <c r="V4" s="228"/>
      <c r="W4" s="228"/>
      <c r="X4" s="228"/>
      <c r="Y4" s="228"/>
      <c r="Z4" s="228"/>
      <c r="AA4" s="228"/>
      <c r="AB4" s="228"/>
      <c r="AC4" s="228"/>
      <c r="AD4" s="228"/>
      <c r="AE4" s="228"/>
      <c r="AF4" s="228"/>
      <c r="AG4" s="228"/>
      <c r="AH4" s="228"/>
      <c r="AI4" s="228"/>
      <c r="AJ4" s="228"/>
      <c r="AK4" s="1"/>
      <c r="AL4" s="227"/>
      <c r="AM4" s="228"/>
      <c r="AN4" s="228"/>
      <c r="AO4" s="228"/>
      <c r="AP4" s="228"/>
      <c r="AQ4" s="228"/>
      <c r="AR4" s="228"/>
      <c r="AS4" s="228"/>
      <c r="AT4" s="228"/>
      <c r="AU4" s="228"/>
      <c r="AV4" s="228"/>
      <c r="AW4" s="228"/>
      <c r="AX4" s="228"/>
      <c r="AY4" s="228"/>
      <c r="AZ4" s="228"/>
      <c r="BA4" s="228"/>
      <c r="BB4" s="228"/>
      <c r="BC4" s="1"/>
      <c r="BD4" s="227"/>
      <c r="BE4" s="228"/>
      <c r="BF4" s="228"/>
      <c r="BG4" s="228"/>
      <c r="BH4" s="228"/>
      <c r="BI4" s="228"/>
      <c r="BJ4" s="228"/>
      <c r="BK4" s="228"/>
      <c r="BL4" s="228"/>
      <c r="BM4" s="228"/>
      <c r="BN4" s="228"/>
      <c r="BO4" s="228"/>
      <c r="BP4" s="228"/>
      <c r="BQ4" s="228"/>
      <c r="BR4" s="228"/>
      <c r="BS4" s="228"/>
      <c r="BT4" s="228"/>
      <c r="BU4" s="1"/>
      <c r="BV4" s="227"/>
      <c r="BW4" s="228"/>
      <c r="BX4" s="228"/>
      <c r="BY4" s="228"/>
      <c r="BZ4" s="228"/>
      <c r="CA4" s="228"/>
      <c r="CB4" s="228"/>
      <c r="CC4" s="228"/>
      <c r="CD4" s="228"/>
      <c r="CE4" s="228"/>
      <c r="CF4" s="228"/>
      <c r="CG4" s="228"/>
      <c r="CH4" s="228"/>
      <c r="CI4" s="228"/>
      <c r="CJ4" s="228"/>
      <c r="CK4" s="228"/>
      <c r="CL4" s="228"/>
      <c r="CM4" s="228"/>
      <c r="CN4" s="228"/>
      <c r="CO4" s="228"/>
    </row>
    <row r="5" spans="1:93" ht="14.25" customHeight="1">
      <c r="A5" s="74"/>
      <c r="B5" s="227"/>
      <c r="C5" s="228"/>
      <c r="D5" s="228"/>
      <c r="E5" s="228"/>
      <c r="F5" s="228"/>
      <c r="G5" s="228"/>
      <c r="H5" s="228"/>
      <c r="I5" s="228"/>
      <c r="J5" s="228"/>
      <c r="K5" s="228"/>
      <c r="L5" s="228"/>
      <c r="M5" s="228"/>
      <c r="N5" s="228"/>
      <c r="O5" s="228"/>
      <c r="P5" s="228"/>
      <c r="Q5" s="228"/>
      <c r="R5" s="228"/>
      <c r="S5" s="74"/>
      <c r="T5" s="227"/>
      <c r="U5" s="228"/>
      <c r="V5" s="228"/>
      <c r="W5" s="228"/>
      <c r="X5" s="228"/>
      <c r="Y5" s="228"/>
      <c r="Z5" s="228"/>
      <c r="AA5" s="228"/>
      <c r="AB5" s="228"/>
      <c r="AC5" s="228"/>
      <c r="AD5" s="228"/>
      <c r="AE5" s="228"/>
      <c r="AF5" s="228"/>
      <c r="AG5" s="228"/>
      <c r="AH5" s="228"/>
      <c r="AI5" s="228"/>
      <c r="AJ5" s="228"/>
      <c r="AK5" s="74"/>
      <c r="AL5" s="227"/>
      <c r="AM5" s="228"/>
      <c r="AN5" s="228"/>
      <c r="AO5" s="228"/>
      <c r="AP5" s="228"/>
      <c r="AQ5" s="228"/>
      <c r="AR5" s="228"/>
      <c r="AS5" s="228"/>
      <c r="AT5" s="228"/>
      <c r="AU5" s="228"/>
      <c r="AV5" s="228"/>
      <c r="AW5" s="228"/>
      <c r="AX5" s="228"/>
      <c r="AY5" s="228"/>
      <c r="AZ5" s="228"/>
      <c r="BA5" s="228"/>
      <c r="BB5" s="228"/>
      <c r="BC5" s="74"/>
      <c r="BD5" s="227"/>
      <c r="BE5" s="228"/>
      <c r="BF5" s="228"/>
      <c r="BG5" s="228"/>
      <c r="BH5" s="228"/>
      <c r="BI5" s="228"/>
      <c r="BJ5" s="228"/>
      <c r="BK5" s="228"/>
      <c r="BL5" s="228"/>
      <c r="BM5" s="228"/>
      <c r="BN5" s="228"/>
      <c r="BO5" s="228"/>
      <c r="BP5" s="228"/>
      <c r="BQ5" s="228"/>
      <c r="BR5" s="228"/>
      <c r="BS5" s="228"/>
      <c r="BT5" s="228"/>
      <c r="BU5" s="74"/>
      <c r="BV5" s="227"/>
      <c r="BW5" s="228"/>
      <c r="BX5" s="228"/>
      <c r="BY5" s="228"/>
      <c r="BZ5" s="228"/>
      <c r="CA5" s="228"/>
      <c r="CB5" s="228"/>
      <c r="CC5" s="228"/>
      <c r="CD5" s="228"/>
      <c r="CE5" s="228"/>
      <c r="CF5" s="228"/>
      <c r="CG5" s="228"/>
      <c r="CH5" s="228"/>
      <c r="CI5" s="228"/>
      <c r="CJ5" s="228"/>
      <c r="CK5" s="228"/>
      <c r="CL5" s="228"/>
      <c r="CM5" s="228"/>
      <c r="CN5" s="228"/>
      <c r="CO5" s="228"/>
    </row>
    <row r="6" spans="1:93" ht="4.5" customHeight="1">
      <c r="A6" s="74"/>
      <c r="B6" s="227"/>
      <c r="C6" s="228"/>
      <c r="D6" s="228"/>
      <c r="E6" s="228"/>
      <c r="F6" s="228"/>
      <c r="G6" s="228"/>
      <c r="H6" s="228"/>
      <c r="I6" s="228"/>
      <c r="J6" s="228"/>
      <c r="K6" s="228"/>
      <c r="L6" s="228"/>
      <c r="M6" s="228"/>
      <c r="N6" s="228"/>
      <c r="O6" s="228"/>
      <c r="P6" s="228"/>
      <c r="Q6" s="228"/>
      <c r="R6" s="228"/>
      <c r="S6" s="74"/>
      <c r="T6" s="227"/>
      <c r="U6" s="228"/>
      <c r="V6" s="228"/>
      <c r="W6" s="228"/>
      <c r="X6" s="228"/>
      <c r="Y6" s="228"/>
      <c r="Z6" s="228"/>
      <c r="AA6" s="228"/>
      <c r="AB6" s="228"/>
      <c r="AC6" s="228"/>
      <c r="AD6" s="228"/>
      <c r="AE6" s="228"/>
      <c r="AF6" s="228"/>
      <c r="AG6" s="228"/>
      <c r="AH6" s="228"/>
      <c r="AI6" s="228"/>
      <c r="AJ6" s="228"/>
      <c r="AK6" s="74"/>
      <c r="AL6" s="227"/>
      <c r="AM6" s="228"/>
      <c r="AN6" s="228"/>
      <c r="AO6" s="228"/>
      <c r="AP6" s="228"/>
      <c r="AQ6" s="228"/>
      <c r="AR6" s="228"/>
      <c r="AS6" s="228"/>
      <c r="AT6" s="228"/>
      <c r="AU6" s="228"/>
      <c r="AV6" s="228"/>
      <c r="AW6" s="228"/>
      <c r="AX6" s="228"/>
      <c r="AY6" s="228"/>
      <c r="AZ6" s="228"/>
      <c r="BA6" s="228"/>
      <c r="BB6" s="228"/>
      <c r="BC6" s="74"/>
      <c r="BD6" s="227"/>
      <c r="BE6" s="228"/>
      <c r="BF6" s="228"/>
      <c r="BG6" s="228"/>
      <c r="BH6" s="228"/>
      <c r="BI6" s="228"/>
      <c r="BJ6" s="228"/>
      <c r="BK6" s="228"/>
      <c r="BL6" s="228"/>
      <c r="BM6" s="228"/>
      <c r="BN6" s="228"/>
      <c r="BO6" s="228"/>
      <c r="BP6" s="228"/>
      <c r="BQ6" s="228"/>
      <c r="BR6" s="228"/>
      <c r="BS6" s="228"/>
      <c r="BT6" s="228"/>
      <c r="BU6" s="74"/>
      <c r="BV6" s="227"/>
      <c r="BW6" s="228"/>
      <c r="BX6" s="228"/>
      <c r="BY6" s="228"/>
      <c r="BZ6" s="228"/>
      <c r="CA6" s="228"/>
      <c r="CB6" s="228"/>
      <c r="CC6" s="228"/>
      <c r="CD6" s="228"/>
      <c r="CE6" s="228"/>
      <c r="CF6" s="228"/>
      <c r="CG6" s="228"/>
      <c r="CH6" s="228"/>
      <c r="CI6" s="228"/>
      <c r="CJ6" s="228"/>
      <c r="CK6" s="228"/>
      <c r="CL6" s="228"/>
      <c r="CM6" s="228"/>
      <c r="CN6" s="228"/>
      <c r="CO6" s="228"/>
    </row>
    <row r="7" spans="1:93" ht="5.25" customHeight="1">
      <c r="A7" s="83"/>
      <c r="B7" s="224" t="s">
        <v>1018</v>
      </c>
      <c r="C7" s="227"/>
      <c r="D7" s="227"/>
      <c r="E7" s="227"/>
      <c r="F7" s="227"/>
      <c r="G7" s="227"/>
      <c r="H7" s="227"/>
      <c r="I7" s="227"/>
      <c r="J7" s="227"/>
      <c r="K7" s="227"/>
      <c r="L7" s="227"/>
      <c r="M7" s="227"/>
      <c r="N7" s="227"/>
      <c r="O7" s="227"/>
      <c r="P7" s="227"/>
      <c r="Q7" s="227"/>
      <c r="R7" s="227"/>
      <c r="S7" s="83"/>
      <c r="T7" s="224" t="s">
        <v>1019</v>
      </c>
      <c r="U7" s="227"/>
      <c r="V7" s="227"/>
      <c r="W7" s="227"/>
      <c r="X7" s="227"/>
      <c r="Y7" s="227"/>
      <c r="Z7" s="227"/>
      <c r="AA7" s="227"/>
      <c r="AB7" s="227"/>
      <c r="AC7" s="227"/>
      <c r="AD7" s="227"/>
      <c r="AE7" s="227"/>
      <c r="AF7" s="227"/>
      <c r="AG7" s="227"/>
      <c r="AH7" s="227"/>
      <c r="AI7" s="227"/>
      <c r="AJ7" s="227"/>
      <c r="AK7" s="83"/>
      <c r="AL7" s="224" t="s">
        <v>1020</v>
      </c>
      <c r="AM7" s="227"/>
      <c r="AN7" s="227"/>
      <c r="AO7" s="227"/>
      <c r="AP7" s="227"/>
      <c r="AQ7" s="227"/>
      <c r="AR7" s="227"/>
      <c r="AS7" s="227"/>
      <c r="AT7" s="227"/>
      <c r="AU7" s="227"/>
      <c r="AV7" s="227"/>
      <c r="AW7" s="227"/>
      <c r="AX7" s="227"/>
      <c r="AY7" s="227"/>
      <c r="AZ7" s="227"/>
      <c r="BA7" s="227"/>
      <c r="BB7" s="227"/>
      <c r="BC7" s="83"/>
      <c r="BD7" s="224" t="s">
        <v>1021</v>
      </c>
      <c r="BE7" s="227"/>
      <c r="BF7" s="227"/>
      <c r="BG7" s="227"/>
      <c r="BH7" s="227"/>
      <c r="BI7" s="227"/>
      <c r="BJ7" s="227"/>
      <c r="BK7" s="227"/>
      <c r="BL7" s="227"/>
      <c r="BM7" s="227"/>
      <c r="BN7" s="227"/>
      <c r="BO7" s="227"/>
      <c r="BP7" s="227"/>
      <c r="BQ7" s="227"/>
      <c r="BR7" s="227"/>
      <c r="BS7" s="227"/>
      <c r="BT7" s="227"/>
      <c r="BU7" s="83"/>
      <c r="BV7" s="224" t="s">
        <v>1022</v>
      </c>
      <c r="BW7" s="227"/>
      <c r="BX7" s="227"/>
      <c r="BY7" s="227"/>
      <c r="BZ7" s="227"/>
      <c r="CA7" s="227"/>
      <c r="CB7" s="227"/>
      <c r="CC7" s="227"/>
      <c r="CD7" s="227"/>
      <c r="CE7" s="227"/>
      <c r="CF7" s="227"/>
      <c r="CG7" s="227"/>
      <c r="CH7" s="227"/>
      <c r="CI7" s="227"/>
      <c r="CJ7" s="227"/>
      <c r="CK7" s="227"/>
      <c r="CL7" s="227"/>
      <c r="CM7" s="227"/>
      <c r="CN7" s="227"/>
      <c r="CO7" s="227"/>
    </row>
    <row r="8" spans="1:93" ht="14.25" customHeight="1">
      <c r="A8" s="83"/>
      <c r="B8" s="227"/>
      <c r="C8" s="228"/>
      <c r="D8" s="228"/>
      <c r="E8" s="228"/>
      <c r="F8" s="228"/>
      <c r="G8" s="228"/>
      <c r="H8" s="228"/>
      <c r="I8" s="228"/>
      <c r="J8" s="228"/>
      <c r="K8" s="228"/>
      <c r="L8" s="228"/>
      <c r="M8" s="228"/>
      <c r="N8" s="228"/>
      <c r="O8" s="228"/>
      <c r="P8" s="228"/>
      <c r="Q8" s="228"/>
      <c r="R8" s="228"/>
      <c r="S8" s="83"/>
      <c r="T8" s="227"/>
      <c r="U8" s="228"/>
      <c r="V8" s="228"/>
      <c r="W8" s="228"/>
      <c r="X8" s="228"/>
      <c r="Y8" s="228"/>
      <c r="Z8" s="228"/>
      <c r="AA8" s="228"/>
      <c r="AB8" s="228"/>
      <c r="AC8" s="228"/>
      <c r="AD8" s="228"/>
      <c r="AE8" s="228"/>
      <c r="AF8" s="228"/>
      <c r="AG8" s="228"/>
      <c r="AH8" s="228"/>
      <c r="AI8" s="228"/>
      <c r="AJ8" s="228"/>
      <c r="AK8" s="83"/>
      <c r="AL8" s="227"/>
      <c r="AM8" s="228"/>
      <c r="AN8" s="228"/>
      <c r="AO8" s="228"/>
      <c r="AP8" s="228"/>
      <c r="AQ8" s="228"/>
      <c r="AR8" s="228"/>
      <c r="AS8" s="228"/>
      <c r="AT8" s="228"/>
      <c r="AU8" s="228"/>
      <c r="AV8" s="228"/>
      <c r="AW8" s="228"/>
      <c r="AX8" s="228"/>
      <c r="AY8" s="228"/>
      <c r="AZ8" s="228"/>
      <c r="BA8" s="228"/>
      <c r="BB8" s="228"/>
      <c r="BC8" s="83"/>
      <c r="BD8" s="227"/>
      <c r="BE8" s="228"/>
      <c r="BF8" s="228"/>
      <c r="BG8" s="228"/>
      <c r="BH8" s="228"/>
      <c r="BI8" s="228"/>
      <c r="BJ8" s="228"/>
      <c r="BK8" s="228"/>
      <c r="BL8" s="228"/>
      <c r="BM8" s="228"/>
      <c r="BN8" s="228"/>
      <c r="BO8" s="228"/>
      <c r="BP8" s="228"/>
      <c r="BQ8" s="228"/>
      <c r="BR8" s="228"/>
      <c r="BS8" s="228"/>
      <c r="BT8" s="228"/>
      <c r="BU8" s="83"/>
      <c r="BV8" s="227"/>
      <c r="BW8" s="228"/>
      <c r="BX8" s="228"/>
      <c r="BY8" s="228"/>
      <c r="BZ8" s="228"/>
      <c r="CA8" s="228"/>
      <c r="CB8" s="228"/>
      <c r="CC8" s="228"/>
      <c r="CD8" s="228"/>
      <c r="CE8" s="228"/>
      <c r="CF8" s="228"/>
      <c r="CG8" s="228"/>
      <c r="CH8" s="228"/>
      <c r="CI8" s="228"/>
      <c r="CJ8" s="228"/>
      <c r="CK8" s="228"/>
      <c r="CL8" s="228"/>
      <c r="CM8" s="228"/>
      <c r="CN8" s="228"/>
      <c r="CO8" s="228"/>
    </row>
    <row r="9" spans="1:93" ht="14.25" customHeight="1">
      <c r="A9" s="83"/>
      <c r="B9" s="227"/>
      <c r="C9" s="228"/>
      <c r="D9" s="228"/>
      <c r="E9" s="228"/>
      <c r="F9" s="228"/>
      <c r="G9" s="228"/>
      <c r="H9" s="228"/>
      <c r="I9" s="228"/>
      <c r="J9" s="228"/>
      <c r="K9" s="228"/>
      <c r="L9" s="228"/>
      <c r="M9" s="228"/>
      <c r="N9" s="228"/>
      <c r="O9" s="228"/>
      <c r="P9" s="228"/>
      <c r="Q9" s="228"/>
      <c r="R9" s="228"/>
      <c r="S9" s="83"/>
      <c r="T9" s="227"/>
      <c r="U9" s="228"/>
      <c r="V9" s="228"/>
      <c r="W9" s="228"/>
      <c r="X9" s="228"/>
      <c r="Y9" s="228"/>
      <c r="Z9" s="228"/>
      <c r="AA9" s="228"/>
      <c r="AB9" s="228"/>
      <c r="AC9" s="228"/>
      <c r="AD9" s="228"/>
      <c r="AE9" s="228"/>
      <c r="AF9" s="228"/>
      <c r="AG9" s="228"/>
      <c r="AH9" s="228"/>
      <c r="AI9" s="228"/>
      <c r="AJ9" s="228"/>
      <c r="AK9" s="83"/>
      <c r="AL9" s="227"/>
      <c r="AM9" s="228"/>
      <c r="AN9" s="228"/>
      <c r="AO9" s="228"/>
      <c r="AP9" s="228"/>
      <c r="AQ9" s="228"/>
      <c r="AR9" s="228"/>
      <c r="AS9" s="228"/>
      <c r="AT9" s="228"/>
      <c r="AU9" s="228"/>
      <c r="AV9" s="228"/>
      <c r="AW9" s="228"/>
      <c r="AX9" s="228"/>
      <c r="AY9" s="228"/>
      <c r="AZ9" s="228"/>
      <c r="BA9" s="228"/>
      <c r="BB9" s="228"/>
      <c r="BC9" s="83"/>
      <c r="BD9" s="227"/>
      <c r="BE9" s="228"/>
      <c r="BF9" s="228"/>
      <c r="BG9" s="228"/>
      <c r="BH9" s="228"/>
      <c r="BI9" s="228"/>
      <c r="BJ9" s="228"/>
      <c r="BK9" s="228"/>
      <c r="BL9" s="228"/>
      <c r="BM9" s="228"/>
      <c r="BN9" s="228"/>
      <c r="BO9" s="228"/>
      <c r="BP9" s="228"/>
      <c r="BQ9" s="228"/>
      <c r="BR9" s="228"/>
      <c r="BS9" s="228"/>
      <c r="BT9" s="228"/>
      <c r="BU9" s="83"/>
      <c r="BV9" s="227"/>
      <c r="BW9" s="228"/>
      <c r="BX9" s="228"/>
      <c r="BY9" s="228"/>
      <c r="BZ9" s="228"/>
      <c r="CA9" s="228"/>
      <c r="CB9" s="228"/>
      <c r="CC9" s="228"/>
      <c r="CD9" s="228"/>
      <c r="CE9" s="228"/>
      <c r="CF9" s="228"/>
      <c r="CG9" s="228"/>
      <c r="CH9" s="228"/>
      <c r="CI9" s="228"/>
      <c r="CJ9" s="228"/>
      <c r="CK9" s="228"/>
      <c r="CL9" s="228"/>
      <c r="CM9" s="228"/>
      <c r="CN9" s="228"/>
      <c r="CO9" s="228"/>
    </row>
    <row r="10" spans="1:93" ht="5.25" customHeight="1">
      <c r="A10" s="83"/>
      <c r="B10" s="227"/>
      <c r="C10" s="228"/>
      <c r="D10" s="228"/>
      <c r="E10" s="228"/>
      <c r="F10" s="228"/>
      <c r="G10" s="228"/>
      <c r="H10" s="228"/>
      <c r="I10" s="228"/>
      <c r="J10" s="228"/>
      <c r="K10" s="228"/>
      <c r="L10" s="228"/>
      <c r="M10" s="228"/>
      <c r="N10" s="228"/>
      <c r="O10" s="228"/>
      <c r="P10" s="228"/>
      <c r="Q10" s="228"/>
      <c r="R10" s="228"/>
      <c r="S10" s="83"/>
      <c r="T10" s="227"/>
      <c r="U10" s="228"/>
      <c r="V10" s="228"/>
      <c r="W10" s="228"/>
      <c r="X10" s="228"/>
      <c r="Y10" s="228"/>
      <c r="Z10" s="228"/>
      <c r="AA10" s="228"/>
      <c r="AB10" s="228"/>
      <c r="AC10" s="228"/>
      <c r="AD10" s="228"/>
      <c r="AE10" s="228"/>
      <c r="AF10" s="228"/>
      <c r="AG10" s="228"/>
      <c r="AH10" s="228"/>
      <c r="AI10" s="228"/>
      <c r="AJ10" s="228"/>
      <c r="AK10" s="83"/>
      <c r="AL10" s="227"/>
      <c r="AM10" s="228"/>
      <c r="AN10" s="228"/>
      <c r="AO10" s="228"/>
      <c r="AP10" s="228"/>
      <c r="AQ10" s="228"/>
      <c r="AR10" s="228"/>
      <c r="AS10" s="228"/>
      <c r="AT10" s="228"/>
      <c r="AU10" s="228"/>
      <c r="AV10" s="228"/>
      <c r="AW10" s="228"/>
      <c r="AX10" s="228"/>
      <c r="AY10" s="228"/>
      <c r="AZ10" s="228"/>
      <c r="BA10" s="228"/>
      <c r="BB10" s="228"/>
      <c r="BC10" s="83"/>
      <c r="BD10" s="227"/>
      <c r="BE10" s="228"/>
      <c r="BF10" s="228"/>
      <c r="BG10" s="228"/>
      <c r="BH10" s="228"/>
      <c r="BI10" s="228"/>
      <c r="BJ10" s="228"/>
      <c r="BK10" s="228"/>
      <c r="BL10" s="228"/>
      <c r="BM10" s="228"/>
      <c r="BN10" s="228"/>
      <c r="BO10" s="228"/>
      <c r="BP10" s="228"/>
      <c r="BQ10" s="228"/>
      <c r="BR10" s="228"/>
      <c r="BS10" s="228"/>
      <c r="BT10" s="228"/>
      <c r="BU10" s="83"/>
      <c r="BV10" s="227"/>
      <c r="BW10" s="228"/>
      <c r="BX10" s="228"/>
      <c r="BY10" s="228"/>
      <c r="BZ10" s="228"/>
      <c r="CA10" s="228"/>
      <c r="CB10" s="228"/>
      <c r="CC10" s="228"/>
      <c r="CD10" s="228"/>
      <c r="CE10" s="228"/>
      <c r="CF10" s="228"/>
      <c r="CG10" s="228"/>
      <c r="CH10" s="228"/>
      <c r="CI10" s="228"/>
      <c r="CJ10" s="228"/>
      <c r="CK10" s="228"/>
      <c r="CL10" s="228"/>
      <c r="CM10" s="228"/>
      <c r="CN10" s="228"/>
      <c r="CO10" s="228"/>
    </row>
    <row r="11" spans="1:93" ht="14.25" customHeight="1">
      <c r="A11" s="1"/>
      <c r="B11" s="150"/>
      <c r="C11" s="150"/>
      <c r="D11" s="150"/>
      <c r="E11" s="150"/>
      <c r="F11" s="150"/>
      <c r="G11" s="150"/>
      <c r="H11" s="150"/>
      <c r="I11" s="150"/>
      <c r="J11" s="150"/>
      <c r="K11" s="150"/>
      <c r="L11" s="150"/>
      <c r="M11" s="150"/>
      <c r="N11" s="150"/>
      <c r="O11" s="150"/>
      <c r="P11" s="150"/>
      <c r="Q11" s="150"/>
      <c r="R11" s="150"/>
      <c r="S11" s="1"/>
      <c r="T11" s="150"/>
      <c r="U11" s="151"/>
      <c r="V11" s="150"/>
      <c r="W11" s="150"/>
      <c r="X11" s="150"/>
      <c r="Y11" s="150"/>
      <c r="Z11" s="150"/>
      <c r="AA11" s="150"/>
      <c r="AB11" s="150"/>
      <c r="AC11" s="150"/>
      <c r="AD11" s="150"/>
      <c r="AE11" s="150"/>
      <c r="AF11" s="150"/>
      <c r="AG11" s="150"/>
      <c r="AH11" s="150"/>
      <c r="AI11" s="150"/>
      <c r="AJ11" s="150"/>
      <c r="AK11" s="1"/>
      <c r="AL11" s="150"/>
      <c r="AM11" s="151"/>
      <c r="AN11" s="150"/>
      <c r="AO11" s="150"/>
      <c r="AP11" s="150"/>
      <c r="AQ11" s="150"/>
      <c r="AR11" s="150"/>
      <c r="AS11" s="150"/>
      <c r="AT11" s="150"/>
      <c r="AU11" s="150"/>
      <c r="AV11" s="150"/>
      <c r="AW11" s="150"/>
      <c r="AX11" s="150"/>
      <c r="AY11" s="150"/>
      <c r="AZ11" s="150"/>
      <c r="BA11" s="150"/>
      <c r="BB11" s="150"/>
      <c r="BC11" s="1"/>
      <c r="BD11" s="150"/>
      <c r="BE11" s="151"/>
      <c r="BF11" s="150"/>
      <c r="BG11" s="150"/>
      <c r="BH11" s="150"/>
      <c r="BI11" s="150"/>
      <c r="BJ11" s="150"/>
      <c r="BK11" s="150"/>
      <c r="BL11" s="150"/>
      <c r="BM11" s="150"/>
      <c r="BN11" s="150"/>
      <c r="BO11" s="150"/>
      <c r="BP11" s="150"/>
      <c r="BQ11" s="150"/>
      <c r="BR11" s="150"/>
      <c r="BS11" s="150"/>
      <c r="BT11" s="150"/>
      <c r="BU11" s="1"/>
      <c r="BV11" s="150"/>
      <c r="BW11" s="151"/>
      <c r="BX11" s="150"/>
      <c r="BY11" s="150"/>
      <c r="BZ11" s="150"/>
      <c r="CA11" s="150"/>
      <c r="CB11" s="150"/>
      <c r="CC11" s="150"/>
      <c r="CD11" s="150"/>
      <c r="CE11" s="150"/>
      <c r="CF11" s="150"/>
      <c r="CG11" s="150"/>
      <c r="CH11" s="150"/>
      <c r="CI11" s="150"/>
      <c r="CJ11" s="150"/>
      <c r="CK11" s="150"/>
      <c r="CL11" s="150"/>
      <c r="CM11" s="150"/>
      <c r="CN11" s="150"/>
      <c r="CO11" s="150"/>
    </row>
    <row r="12" spans="1:93" ht="14.25" customHeight="1">
      <c r="A12" s="1"/>
      <c r="B12" s="150"/>
      <c r="C12" s="150"/>
      <c r="D12" s="150"/>
      <c r="E12" s="150"/>
      <c r="F12" s="150"/>
      <c r="G12" s="150"/>
      <c r="H12" s="150"/>
      <c r="I12" s="150"/>
      <c r="J12" s="150"/>
      <c r="K12" s="150"/>
      <c r="L12" s="150"/>
      <c r="M12" s="150"/>
      <c r="N12" s="150"/>
      <c r="O12" s="150"/>
      <c r="P12" s="150"/>
      <c r="Q12" s="150"/>
      <c r="R12" s="150"/>
      <c r="S12" s="1"/>
      <c r="T12" s="150"/>
      <c r="U12" s="152" t="s">
        <v>1023</v>
      </c>
      <c r="V12" s="153"/>
      <c r="W12" s="153"/>
      <c r="X12" s="153"/>
      <c r="Y12" s="153"/>
      <c r="Z12" s="152" t="s">
        <v>1024</v>
      </c>
      <c r="AA12" s="153"/>
      <c r="AB12" s="153"/>
      <c r="AC12" s="153"/>
      <c r="AD12" s="153"/>
      <c r="AE12" s="152" t="s">
        <v>1025</v>
      </c>
      <c r="AF12" s="150"/>
      <c r="AG12" s="150"/>
      <c r="AH12" s="150"/>
      <c r="AI12" s="150"/>
      <c r="AJ12" s="150"/>
      <c r="AK12" s="1"/>
      <c r="AL12" s="150"/>
      <c r="AM12" s="154" t="s">
        <v>1026</v>
      </c>
      <c r="AN12" s="150"/>
      <c r="AO12" s="150"/>
      <c r="AP12" s="150"/>
      <c r="AQ12" s="150"/>
      <c r="AR12" s="150"/>
      <c r="AS12" s="150"/>
      <c r="AT12" s="150"/>
      <c r="AU12" s="150"/>
      <c r="AV12" s="150"/>
      <c r="AW12" s="150"/>
      <c r="AX12" s="150"/>
      <c r="AY12" s="150"/>
      <c r="AZ12" s="150"/>
      <c r="BA12" s="150"/>
      <c r="BB12" s="150"/>
      <c r="BC12" s="1"/>
      <c r="BD12" s="150"/>
      <c r="BE12" s="154" t="s">
        <v>1027</v>
      </c>
      <c r="BF12" s="155"/>
      <c r="BG12" s="155"/>
      <c r="BH12" s="155"/>
      <c r="BI12" s="155"/>
      <c r="BJ12" s="154" t="s">
        <v>1028</v>
      </c>
      <c r="BK12" s="155"/>
      <c r="BL12" s="155"/>
      <c r="BM12" s="155"/>
      <c r="BN12" s="155"/>
      <c r="BO12" s="154" t="s">
        <v>1029</v>
      </c>
      <c r="BP12" s="155"/>
      <c r="BQ12" s="155"/>
      <c r="BR12" s="155"/>
      <c r="BS12" s="150"/>
      <c r="BT12" s="150"/>
      <c r="BU12" s="1"/>
      <c r="BV12" s="150"/>
      <c r="BW12" s="151"/>
      <c r="BX12" s="150"/>
      <c r="BY12" s="150"/>
      <c r="BZ12" s="150"/>
      <c r="CA12" s="150"/>
      <c r="CB12" s="150"/>
      <c r="CC12" s="150"/>
      <c r="CD12" s="150"/>
      <c r="CE12" s="150"/>
      <c r="CF12" s="150"/>
      <c r="CG12" s="150"/>
      <c r="CH12" s="150"/>
      <c r="CI12" s="150"/>
      <c r="CJ12" s="150"/>
      <c r="CK12" s="150"/>
      <c r="CL12" s="150"/>
      <c r="CM12" s="150"/>
      <c r="CN12" s="150"/>
      <c r="CO12" s="150"/>
    </row>
    <row r="13" spans="1:93" ht="14.25" customHeight="1">
      <c r="A13" s="1"/>
      <c r="B13" s="150"/>
      <c r="C13" s="150"/>
      <c r="D13" s="150"/>
      <c r="E13" s="150"/>
      <c r="F13" s="150"/>
      <c r="G13" s="150"/>
      <c r="H13" s="150"/>
      <c r="I13" s="150"/>
      <c r="J13" s="150"/>
      <c r="K13" s="150"/>
      <c r="L13" s="150"/>
      <c r="M13" s="150"/>
      <c r="N13" s="150"/>
      <c r="O13" s="150"/>
      <c r="P13" s="150"/>
      <c r="Q13" s="150"/>
      <c r="R13" s="150"/>
      <c r="S13" s="1"/>
      <c r="T13" s="150"/>
      <c r="U13" s="156" t="s">
        <v>1030</v>
      </c>
      <c r="V13" s="157"/>
      <c r="W13" s="157"/>
      <c r="X13" s="157"/>
      <c r="Y13" s="157"/>
      <c r="Z13" s="156" t="s">
        <v>1030</v>
      </c>
      <c r="AA13" s="157"/>
      <c r="AB13" s="157"/>
      <c r="AC13" s="157"/>
      <c r="AD13" s="157"/>
      <c r="AE13" s="156" t="s">
        <v>1030</v>
      </c>
      <c r="AF13" s="158"/>
      <c r="AG13" s="158"/>
      <c r="AH13" s="158"/>
      <c r="AI13" s="150"/>
      <c r="AJ13" s="150"/>
      <c r="AK13" s="1"/>
      <c r="AL13" s="150"/>
      <c r="AM13" s="156" t="s">
        <v>1030</v>
      </c>
      <c r="AN13" s="150"/>
      <c r="AO13" s="150"/>
      <c r="AP13" s="150"/>
      <c r="AQ13" s="150"/>
      <c r="AR13" s="150"/>
      <c r="AS13" s="150"/>
      <c r="AT13" s="150"/>
      <c r="AU13" s="150"/>
      <c r="AV13" s="150"/>
      <c r="AW13" s="150"/>
      <c r="AX13" s="150"/>
      <c r="AY13" s="150"/>
      <c r="AZ13" s="150"/>
      <c r="BA13" s="150"/>
      <c r="BB13" s="150"/>
      <c r="BC13" s="1"/>
      <c r="BD13" s="150"/>
      <c r="BE13" s="222" t="s">
        <v>1031</v>
      </c>
      <c r="BF13" s="227"/>
      <c r="BG13" s="227"/>
      <c r="BH13" s="227"/>
      <c r="BI13" s="159"/>
      <c r="BJ13" s="222" t="s">
        <v>1032</v>
      </c>
      <c r="BK13" s="227"/>
      <c r="BL13" s="227"/>
      <c r="BM13" s="227"/>
      <c r="BN13" s="159"/>
      <c r="BO13" s="222" t="s">
        <v>1033</v>
      </c>
      <c r="BP13" s="227"/>
      <c r="BQ13" s="227"/>
      <c r="BR13" s="227"/>
      <c r="BS13" s="150"/>
      <c r="BT13" s="150"/>
      <c r="BU13" s="1"/>
      <c r="BV13" s="150"/>
      <c r="BW13" s="150"/>
      <c r="BX13" s="150"/>
      <c r="BY13" s="150"/>
      <c r="BZ13" s="150"/>
      <c r="CA13" s="150"/>
      <c r="CB13" s="150"/>
      <c r="CC13" s="150"/>
      <c r="CD13" s="150"/>
      <c r="CE13" s="150"/>
      <c r="CF13" s="150"/>
      <c r="CG13" s="150"/>
      <c r="CH13" s="150"/>
      <c r="CI13" s="150"/>
      <c r="CJ13" s="150"/>
      <c r="CK13" s="150"/>
      <c r="CL13" s="150"/>
      <c r="CM13" s="150"/>
      <c r="CN13" s="150"/>
      <c r="CO13" s="150"/>
    </row>
    <row r="14" spans="1:93" ht="14.25" customHeight="1">
      <c r="A14" s="1"/>
      <c r="B14" s="150"/>
      <c r="C14" s="150"/>
      <c r="D14" s="150"/>
      <c r="E14" s="150"/>
      <c r="F14" s="150"/>
      <c r="G14" s="150"/>
      <c r="H14" s="150"/>
      <c r="I14" s="150"/>
      <c r="J14" s="150"/>
      <c r="K14" s="150"/>
      <c r="L14" s="150"/>
      <c r="M14" s="150"/>
      <c r="N14" s="150"/>
      <c r="O14" s="150"/>
      <c r="P14" s="150"/>
      <c r="Q14" s="150"/>
      <c r="R14" s="150"/>
      <c r="S14" s="1"/>
      <c r="T14" s="150"/>
      <c r="U14" s="217">
        <v>2300</v>
      </c>
      <c r="V14" s="232"/>
      <c r="W14" s="221" t="s">
        <v>1034</v>
      </c>
      <c r="X14" s="227"/>
      <c r="Y14" s="160"/>
      <c r="Z14" s="75">
        <v>2300</v>
      </c>
      <c r="AA14" s="161" t="s">
        <v>1035</v>
      </c>
      <c r="AB14" s="160"/>
      <c r="AC14" s="150"/>
      <c r="AD14" s="150"/>
      <c r="AE14" s="75">
        <v>2300</v>
      </c>
      <c r="AF14" s="161" t="s">
        <v>1036</v>
      </c>
      <c r="AG14" s="150"/>
      <c r="AH14" s="150"/>
      <c r="AI14" s="150"/>
      <c r="AJ14" s="150"/>
      <c r="AK14" s="1"/>
      <c r="AL14" s="150"/>
      <c r="AM14" s="217">
        <v>2300</v>
      </c>
      <c r="AN14" s="232"/>
      <c r="AO14" s="221" t="s">
        <v>1037</v>
      </c>
      <c r="AP14" s="227"/>
      <c r="AQ14" s="150"/>
      <c r="AR14" s="150"/>
      <c r="AS14" s="150"/>
      <c r="AT14" s="150"/>
      <c r="AU14" s="150"/>
      <c r="AV14" s="150"/>
      <c r="AW14" s="150"/>
      <c r="AX14" s="150"/>
      <c r="AY14" s="150"/>
      <c r="AZ14" s="150"/>
      <c r="BA14" s="150"/>
      <c r="BB14" s="150"/>
      <c r="BC14" s="1"/>
      <c r="BD14" s="150"/>
      <c r="BE14" s="227"/>
      <c r="BF14" s="228"/>
      <c r="BG14" s="228"/>
      <c r="BH14" s="228"/>
      <c r="BI14" s="159"/>
      <c r="BJ14" s="227"/>
      <c r="BK14" s="228"/>
      <c r="BL14" s="228"/>
      <c r="BM14" s="228"/>
      <c r="BN14" s="159"/>
      <c r="BO14" s="227"/>
      <c r="BP14" s="228"/>
      <c r="BQ14" s="228"/>
      <c r="BR14" s="228"/>
      <c r="BS14" s="150"/>
      <c r="BT14" s="150"/>
      <c r="BU14" s="1"/>
      <c r="BV14" s="150"/>
      <c r="BW14" s="150"/>
      <c r="BX14" s="150"/>
      <c r="BY14" s="150"/>
      <c r="BZ14" s="150"/>
      <c r="CA14" s="150"/>
      <c r="CB14" s="150"/>
      <c r="CC14" s="150"/>
      <c r="CD14" s="150"/>
      <c r="CE14" s="150"/>
      <c r="CF14" s="150"/>
      <c r="CG14" s="150"/>
      <c r="CH14" s="150"/>
      <c r="CI14" s="150"/>
      <c r="CJ14" s="150"/>
      <c r="CK14" s="150"/>
      <c r="CL14" s="150"/>
      <c r="CM14" s="150"/>
      <c r="CN14" s="150"/>
      <c r="CO14" s="150"/>
    </row>
    <row r="15" spans="1:93" ht="14.25" customHeight="1">
      <c r="A15" s="1"/>
      <c r="B15" s="150"/>
      <c r="C15" s="150"/>
      <c r="D15" s="150"/>
      <c r="E15" s="150"/>
      <c r="F15" s="150"/>
      <c r="G15" s="150"/>
      <c r="H15" s="150"/>
      <c r="I15" s="150"/>
      <c r="J15" s="150"/>
      <c r="K15" s="150"/>
      <c r="L15" s="150"/>
      <c r="M15" s="150"/>
      <c r="N15" s="150"/>
      <c r="O15" s="150"/>
      <c r="P15" s="150"/>
      <c r="Q15" s="150"/>
      <c r="R15" s="150"/>
      <c r="S15" s="1"/>
      <c r="T15" s="150"/>
      <c r="U15" s="236"/>
      <c r="V15" s="233"/>
      <c r="W15" s="227"/>
      <c r="X15" s="228"/>
      <c r="Y15" s="160"/>
      <c r="Z15" s="75">
        <v>2300</v>
      </c>
      <c r="AA15" s="161" t="s">
        <v>1038</v>
      </c>
      <c r="AB15" s="160"/>
      <c r="AC15" s="150"/>
      <c r="AD15" s="150"/>
      <c r="AE15" s="75">
        <v>2300</v>
      </c>
      <c r="AF15" s="161" t="s">
        <v>1039</v>
      </c>
      <c r="AG15" s="150"/>
      <c r="AH15" s="150"/>
      <c r="AI15" s="150"/>
      <c r="AJ15" s="150"/>
      <c r="AK15" s="1"/>
      <c r="AL15" s="150"/>
      <c r="AM15" s="236"/>
      <c r="AN15" s="233"/>
      <c r="AO15" s="227"/>
      <c r="AP15" s="228"/>
      <c r="AQ15" s="221"/>
      <c r="AR15" s="150"/>
      <c r="AS15" s="150"/>
      <c r="AT15" s="150"/>
      <c r="AU15" s="150"/>
      <c r="AV15" s="150"/>
      <c r="AW15" s="150"/>
      <c r="AX15" s="150"/>
      <c r="AY15" s="150"/>
      <c r="AZ15" s="150"/>
      <c r="BA15" s="150"/>
      <c r="BB15" s="150"/>
      <c r="BC15" s="1"/>
      <c r="BD15" s="150"/>
      <c r="BE15" s="150"/>
      <c r="BF15" s="150"/>
      <c r="BG15" s="150"/>
      <c r="BH15" s="150"/>
      <c r="BI15" s="150"/>
      <c r="BJ15" s="150"/>
      <c r="BK15" s="150"/>
      <c r="BL15" s="150"/>
      <c r="BM15" s="150"/>
      <c r="BN15" s="150"/>
      <c r="BO15" s="150"/>
      <c r="BP15" s="150"/>
      <c r="BQ15" s="150"/>
      <c r="BR15" s="150"/>
      <c r="BS15" s="150"/>
      <c r="BT15" s="150"/>
      <c r="BU15" s="1"/>
      <c r="BV15" s="150"/>
      <c r="BW15" s="150"/>
      <c r="BX15" s="150"/>
      <c r="BY15" s="150"/>
      <c r="BZ15" s="150"/>
      <c r="CA15" s="150"/>
      <c r="CB15" s="150"/>
      <c r="CC15" s="150"/>
      <c r="CD15" s="150"/>
      <c r="CE15" s="150"/>
      <c r="CF15" s="150"/>
      <c r="CG15" s="150"/>
      <c r="CH15" s="150"/>
      <c r="CI15" s="150"/>
      <c r="CJ15" s="150"/>
      <c r="CK15" s="150"/>
      <c r="CL15" s="150"/>
      <c r="CM15" s="150"/>
      <c r="CN15" s="150"/>
      <c r="CO15" s="150"/>
    </row>
    <row r="16" spans="1:93" ht="14.25" customHeight="1">
      <c r="A16" s="1"/>
      <c r="B16" s="150"/>
      <c r="C16" s="150"/>
      <c r="D16" s="150"/>
      <c r="E16" s="150"/>
      <c r="F16" s="150"/>
      <c r="G16" s="150"/>
      <c r="H16" s="150"/>
      <c r="I16" s="150"/>
      <c r="J16" s="150"/>
      <c r="K16" s="150"/>
      <c r="L16" s="150"/>
      <c r="M16" s="150"/>
      <c r="N16" s="150"/>
      <c r="O16" s="150"/>
      <c r="P16" s="150"/>
      <c r="Q16" s="150"/>
      <c r="R16" s="150"/>
      <c r="S16" s="1"/>
      <c r="T16" s="150"/>
      <c r="U16" s="237"/>
      <c r="V16" s="235"/>
      <c r="W16" s="227"/>
      <c r="X16" s="228"/>
      <c r="Y16" s="160"/>
      <c r="Z16" s="150"/>
      <c r="AA16" s="150"/>
      <c r="AB16" s="160"/>
      <c r="AC16" s="150"/>
      <c r="AD16" s="150"/>
      <c r="AE16" s="75">
        <v>2300</v>
      </c>
      <c r="AF16" s="161" t="s">
        <v>1040</v>
      </c>
      <c r="AG16" s="150"/>
      <c r="AH16" s="150"/>
      <c r="AI16" s="150"/>
      <c r="AJ16" s="150"/>
      <c r="AK16" s="1"/>
      <c r="AL16" s="150"/>
      <c r="AM16" s="237"/>
      <c r="AN16" s="235"/>
      <c r="AO16" s="227"/>
      <c r="AP16" s="228"/>
      <c r="AQ16" s="227"/>
      <c r="AR16" s="150"/>
      <c r="AS16" s="150"/>
      <c r="AT16" s="150"/>
      <c r="AU16" s="150"/>
      <c r="AV16" s="150"/>
      <c r="AW16" s="150"/>
      <c r="AX16" s="150"/>
      <c r="AY16" s="150"/>
      <c r="AZ16" s="150"/>
      <c r="BA16" s="150"/>
      <c r="BB16" s="150"/>
      <c r="BC16" s="1"/>
      <c r="BD16" s="150"/>
      <c r="BE16" s="150"/>
      <c r="BF16" s="150"/>
      <c r="BG16" s="150"/>
      <c r="BH16" s="150"/>
      <c r="BI16" s="150"/>
      <c r="BJ16" s="150"/>
      <c r="BK16" s="150"/>
      <c r="BL16" s="150"/>
      <c r="BM16" s="150"/>
      <c r="BN16" s="150"/>
      <c r="BO16" s="150"/>
      <c r="BP16" s="150"/>
      <c r="BQ16" s="150"/>
      <c r="BR16" s="150"/>
      <c r="BS16" s="150"/>
      <c r="BT16" s="150"/>
      <c r="BU16" s="1"/>
      <c r="BV16" s="150"/>
      <c r="BW16" s="150"/>
      <c r="BX16" s="150"/>
      <c r="BY16" s="150"/>
      <c r="BZ16" s="150"/>
      <c r="CA16" s="150"/>
      <c r="CB16" s="150"/>
      <c r="CC16" s="150"/>
      <c r="CD16" s="150"/>
      <c r="CE16" s="150"/>
      <c r="CF16" s="150"/>
      <c r="CG16" s="150"/>
      <c r="CH16" s="150"/>
      <c r="CI16" s="150"/>
      <c r="CJ16" s="150"/>
      <c r="CK16" s="150"/>
      <c r="CL16" s="150"/>
      <c r="CM16" s="150"/>
      <c r="CN16" s="150"/>
      <c r="CO16" s="150"/>
    </row>
    <row r="17" spans="1:93" ht="14.25" customHeight="1">
      <c r="A17" s="1"/>
      <c r="B17" s="150"/>
      <c r="C17" s="150"/>
      <c r="D17" s="150"/>
      <c r="E17" s="150"/>
      <c r="F17" s="150"/>
      <c r="G17" s="150"/>
      <c r="H17" s="150"/>
      <c r="I17" s="150"/>
      <c r="J17" s="150"/>
      <c r="K17" s="150"/>
      <c r="L17" s="150"/>
      <c r="M17" s="150"/>
      <c r="N17" s="150"/>
      <c r="O17" s="150"/>
      <c r="P17" s="150"/>
      <c r="Q17" s="150"/>
      <c r="R17" s="150"/>
      <c r="S17" s="1"/>
      <c r="T17" s="150"/>
      <c r="U17" s="150"/>
      <c r="V17" s="150"/>
      <c r="W17" s="150"/>
      <c r="X17" s="150"/>
      <c r="Y17" s="150"/>
      <c r="Z17" s="150"/>
      <c r="AA17" s="150"/>
      <c r="AB17" s="150"/>
      <c r="AC17" s="150"/>
      <c r="AD17" s="150"/>
      <c r="AE17" s="150"/>
      <c r="AF17" s="150"/>
      <c r="AG17" s="150"/>
      <c r="AH17" s="150"/>
      <c r="AI17" s="150"/>
      <c r="AJ17" s="150"/>
      <c r="AK17" s="1"/>
      <c r="AL17" s="150"/>
      <c r="AM17" s="150"/>
      <c r="AN17" s="150"/>
      <c r="AO17" s="150"/>
      <c r="AP17" s="150"/>
      <c r="AQ17" s="227"/>
      <c r="AR17" s="150"/>
      <c r="AS17" s="150"/>
      <c r="AT17" s="150"/>
      <c r="AU17" s="150"/>
      <c r="AV17" s="150"/>
      <c r="AW17" s="150"/>
      <c r="AX17" s="150"/>
      <c r="AY17" s="150"/>
      <c r="AZ17" s="150"/>
      <c r="BA17" s="150"/>
      <c r="BB17" s="150"/>
      <c r="BC17" s="1"/>
      <c r="BD17" s="150"/>
      <c r="BE17" s="150"/>
      <c r="BF17" s="150"/>
      <c r="BG17" s="150"/>
      <c r="BH17" s="150"/>
      <c r="BI17" s="150"/>
      <c r="BJ17" s="150"/>
      <c r="BK17" s="150"/>
      <c r="BL17" s="150"/>
      <c r="BM17" s="150"/>
      <c r="BN17" s="150"/>
      <c r="BO17" s="150"/>
      <c r="BP17" s="150"/>
      <c r="BQ17" s="150"/>
      <c r="BR17" s="150"/>
      <c r="BS17" s="150"/>
      <c r="BT17" s="150"/>
      <c r="BU17" s="1"/>
      <c r="BV17" s="150"/>
      <c r="BW17" s="150"/>
      <c r="BX17" s="150"/>
      <c r="BY17" s="150"/>
      <c r="BZ17" s="150"/>
      <c r="CA17" s="150"/>
      <c r="CB17" s="150"/>
      <c r="CC17" s="150"/>
      <c r="CD17" s="150"/>
      <c r="CE17" s="150"/>
      <c r="CF17" s="150"/>
      <c r="CG17" s="150"/>
      <c r="CH17" s="150"/>
      <c r="CI17" s="150"/>
      <c r="CJ17" s="150"/>
      <c r="CK17" s="150"/>
      <c r="CL17" s="150"/>
      <c r="CM17" s="150"/>
      <c r="CN17" s="150"/>
      <c r="CO17" s="150"/>
    </row>
    <row r="18" spans="1:93" ht="14.25" customHeight="1">
      <c r="A18" s="1"/>
      <c r="B18" s="150"/>
      <c r="C18" s="150"/>
      <c r="D18" s="150"/>
      <c r="E18" s="150"/>
      <c r="F18" s="150"/>
      <c r="G18" s="150"/>
      <c r="H18" s="150"/>
      <c r="I18" s="150"/>
      <c r="J18" s="150"/>
      <c r="K18" s="150"/>
      <c r="L18" s="150"/>
      <c r="M18" s="150"/>
      <c r="N18" s="150"/>
      <c r="O18" s="150"/>
      <c r="P18" s="150"/>
      <c r="Q18" s="150"/>
      <c r="R18" s="150"/>
      <c r="S18" s="1"/>
      <c r="T18" s="150"/>
      <c r="U18" s="150"/>
      <c r="V18" s="150"/>
      <c r="W18" s="150"/>
      <c r="X18" s="150"/>
      <c r="Y18" s="150"/>
      <c r="Z18" s="150"/>
      <c r="AA18" s="150"/>
      <c r="AB18" s="150"/>
      <c r="AC18" s="150"/>
      <c r="AD18" s="150"/>
      <c r="AE18" s="150"/>
      <c r="AF18" s="150"/>
      <c r="AG18" s="150"/>
      <c r="AH18" s="150"/>
      <c r="AI18" s="150"/>
      <c r="AJ18" s="150"/>
      <c r="AK18" s="1"/>
      <c r="AL18" s="150"/>
      <c r="AM18" s="150"/>
      <c r="AN18" s="150"/>
      <c r="AO18" s="150"/>
      <c r="AP18" s="150"/>
      <c r="AQ18" s="150"/>
      <c r="AR18" s="150"/>
      <c r="AS18" s="150"/>
      <c r="AT18" s="150"/>
      <c r="AU18" s="150"/>
      <c r="AV18" s="150"/>
      <c r="AW18" s="150"/>
      <c r="AX18" s="150"/>
      <c r="AY18" s="150"/>
      <c r="AZ18" s="150"/>
      <c r="BA18" s="150"/>
      <c r="BB18" s="150"/>
      <c r="BC18" s="1"/>
      <c r="BD18" s="150"/>
      <c r="BE18" s="150"/>
      <c r="BF18" s="150"/>
      <c r="BG18" s="150"/>
      <c r="BH18" s="150"/>
      <c r="BI18" s="150"/>
      <c r="BJ18" s="150"/>
      <c r="BK18" s="150"/>
      <c r="BL18" s="150"/>
      <c r="BM18" s="150"/>
      <c r="BN18" s="150"/>
      <c r="BO18" s="150"/>
      <c r="BP18" s="150"/>
      <c r="BQ18" s="150"/>
      <c r="BR18" s="150"/>
      <c r="BS18" s="150"/>
      <c r="BT18" s="150"/>
      <c r="BU18" s="1"/>
      <c r="BV18" s="150"/>
      <c r="BW18" s="150"/>
      <c r="BX18" s="150"/>
      <c r="BY18" s="150"/>
      <c r="BZ18" s="150"/>
      <c r="CA18" s="150"/>
      <c r="CB18" s="150"/>
      <c r="CC18" s="150"/>
      <c r="CD18" s="150"/>
      <c r="CE18" s="150"/>
      <c r="CF18" s="150"/>
      <c r="CG18" s="150"/>
      <c r="CH18" s="150"/>
      <c r="CI18" s="150"/>
      <c r="CJ18" s="150"/>
      <c r="CK18" s="150"/>
      <c r="CL18" s="150"/>
      <c r="CM18" s="150"/>
      <c r="CN18" s="150"/>
      <c r="CO18" s="150"/>
    </row>
    <row r="19" spans="1:93" ht="14.25" customHeight="1">
      <c r="A19" s="1"/>
      <c r="B19" s="150"/>
      <c r="C19" s="150"/>
      <c r="D19" s="150"/>
      <c r="E19" s="150"/>
      <c r="F19" s="150"/>
      <c r="G19" s="150"/>
      <c r="H19" s="150"/>
      <c r="I19" s="150"/>
      <c r="J19" s="150"/>
      <c r="K19" s="150"/>
      <c r="L19" s="150"/>
      <c r="M19" s="150"/>
      <c r="N19" s="150"/>
      <c r="O19" s="150"/>
      <c r="P19" s="150"/>
      <c r="Q19" s="150"/>
      <c r="R19" s="150"/>
      <c r="S19" s="1"/>
      <c r="T19" s="150"/>
      <c r="U19" s="154" t="s">
        <v>1041</v>
      </c>
      <c r="V19" s="162"/>
      <c r="W19" s="162"/>
      <c r="X19" s="162"/>
      <c r="Y19" s="162"/>
      <c r="Z19" s="162"/>
      <c r="AA19" s="154" t="s">
        <v>1042</v>
      </c>
      <c r="AB19" s="153"/>
      <c r="AC19" s="153"/>
      <c r="AD19" s="150"/>
      <c r="AE19" s="150"/>
      <c r="AF19" s="150"/>
      <c r="AG19" s="150"/>
      <c r="AH19" s="150"/>
      <c r="AI19" s="150"/>
      <c r="AJ19" s="150"/>
      <c r="AK19" s="1"/>
      <c r="AL19" s="150"/>
      <c r="AM19" s="154" t="s">
        <v>1043</v>
      </c>
      <c r="AN19" s="150"/>
      <c r="AO19" s="150"/>
      <c r="AP19" s="150"/>
      <c r="AQ19" s="150"/>
      <c r="AR19" s="150"/>
      <c r="AS19" s="150"/>
      <c r="AT19" s="150"/>
      <c r="AU19" s="150"/>
      <c r="AV19" s="150"/>
      <c r="AW19" s="150"/>
      <c r="AX19" s="150"/>
      <c r="AY19" s="150"/>
      <c r="AZ19" s="150"/>
      <c r="BA19" s="150"/>
      <c r="BB19" s="150"/>
      <c r="BC19" s="1"/>
      <c r="BD19" s="150"/>
      <c r="BE19" s="150"/>
      <c r="BF19" s="150"/>
      <c r="BG19" s="150"/>
      <c r="BH19" s="150"/>
      <c r="BI19" s="150"/>
      <c r="BJ19" s="150"/>
      <c r="BK19" s="150"/>
      <c r="BL19" s="150"/>
      <c r="BM19" s="150"/>
      <c r="BN19" s="150"/>
      <c r="BO19" s="150"/>
      <c r="BP19" s="150"/>
      <c r="BQ19" s="150"/>
      <c r="BR19" s="150"/>
      <c r="BS19" s="150"/>
      <c r="BT19" s="150"/>
      <c r="BU19" s="1"/>
      <c r="BV19" s="150"/>
      <c r="BW19" s="150"/>
      <c r="BX19" s="150"/>
      <c r="BY19" s="150"/>
      <c r="BZ19" s="150"/>
      <c r="CA19" s="150"/>
      <c r="CB19" s="150"/>
      <c r="CC19" s="150"/>
      <c r="CD19" s="150"/>
      <c r="CE19" s="150"/>
      <c r="CF19" s="150"/>
      <c r="CG19" s="150"/>
      <c r="CH19" s="150"/>
      <c r="CI19" s="150"/>
      <c r="CJ19" s="150"/>
      <c r="CK19" s="150"/>
      <c r="CL19" s="150"/>
      <c r="CM19" s="150"/>
      <c r="CN19" s="150"/>
      <c r="CO19" s="150"/>
    </row>
    <row r="20" spans="1:93" ht="14.25" customHeight="1">
      <c r="A20" s="1"/>
      <c r="B20" s="150"/>
      <c r="C20" s="150"/>
      <c r="D20" s="150"/>
      <c r="E20" s="150"/>
      <c r="F20" s="150"/>
      <c r="G20" s="150"/>
      <c r="H20" s="150"/>
      <c r="I20" s="150"/>
      <c r="J20" s="150"/>
      <c r="K20" s="150"/>
      <c r="L20" s="150"/>
      <c r="M20" s="150"/>
      <c r="N20" s="150"/>
      <c r="O20" s="150"/>
      <c r="P20" s="150"/>
      <c r="Q20" s="150"/>
      <c r="R20" s="150"/>
      <c r="S20" s="1"/>
      <c r="T20" s="150"/>
      <c r="U20" s="150"/>
      <c r="V20" s="150"/>
      <c r="W20" s="150"/>
      <c r="X20" s="150"/>
      <c r="Y20" s="150"/>
      <c r="Z20" s="150"/>
      <c r="AA20" s="216" t="s">
        <v>1044</v>
      </c>
      <c r="AB20" s="249"/>
      <c r="AC20" s="249"/>
      <c r="AD20" s="249"/>
      <c r="AE20" s="249"/>
      <c r="AF20" s="249"/>
      <c r="AG20" s="249"/>
      <c r="AH20" s="249"/>
      <c r="AI20" s="232"/>
      <c r="AJ20" s="150"/>
      <c r="AK20" s="1"/>
      <c r="AL20" s="150"/>
      <c r="AM20" s="156" t="s">
        <v>1045</v>
      </c>
      <c r="AN20" s="150"/>
      <c r="AO20" s="150"/>
      <c r="AP20" s="150"/>
      <c r="AQ20" s="150"/>
      <c r="AR20" s="150"/>
      <c r="AS20" s="150"/>
      <c r="AT20" s="150"/>
      <c r="AU20" s="150"/>
      <c r="AV20" s="150"/>
      <c r="AW20" s="150"/>
      <c r="AX20" s="150"/>
      <c r="AY20" s="150"/>
      <c r="AZ20" s="150"/>
      <c r="BA20" s="150"/>
      <c r="BB20" s="150"/>
      <c r="BC20" s="1"/>
      <c r="BD20" s="150"/>
      <c r="BE20" s="150"/>
      <c r="BF20" s="150"/>
      <c r="BG20" s="150"/>
      <c r="BH20" s="150"/>
      <c r="BI20" s="150"/>
      <c r="BJ20" s="150"/>
      <c r="BK20" s="150"/>
      <c r="BL20" s="150"/>
      <c r="BM20" s="150"/>
      <c r="BN20" s="150"/>
      <c r="BO20" s="150"/>
      <c r="BP20" s="150"/>
      <c r="BQ20" s="150"/>
      <c r="BR20" s="150"/>
      <c r="BS20" s="150"/>
      <c r="BT20" s="150"/>
      <c r="BU20" s="1"/>
      <c r="BV20" s="150"/>
      <c r="BW20" s="150"/>
      <c r="BX20" s="150"/>
      <c r="BY20" s="150"/>
      <c r="BZ20" s="150"/>
      <c r="CA20" s="150"/>
      <c r="CB20" s="150"/>
      <c r="CC20" s="150"/>
      <c r="CD20" s="150"/>
      <c r="CE20" s="150"/>
      <c r="CF20" s="150"/>
      <c r="CG20" s="150"/>
      <c r="CH20" s="150"/>
      <c r="CI20" s="150"/>
      <c r="CJ20" s="150"/>
      <c r="CK20" s="150"/>
      <c r="CL20" s="150"/>
      <c r="CM20" s="150"/>
      <c r="CN20" s="150"/>
      <c r="CO20" s="150"/>
    </row>
    <row r="21" spans="1:93" ht="14.25" customHeight="1">
      <c r="A21" s="1"/>
      <c r="B21" s="150"/>
      <c r="C21" s="150"/>
      <c r="D21" s="150"/>
      <c r="E21" s="150"/>
      <c r="F21" s="150"/>
      <c r="G21" s="150"/>
      <c r="H21" s="150"/>
      <c r="I21" s="150"/>
      <c r="J21" s="150"/>
      <c r="K21" s="150"/>
      <c r="L21" s="150"/>
      <c r="M21" s="150"/>
      <c r="N21" s="150"/>
      <c r="O21" s="150"/>
      <c r="P21" s="150"/>
      <c r="Q21" s="150"/>
      <c r="R21" s="150"/>
      <c r="S21" s="1"/>
      <c r="T21" s="150"/>
      <c r="U21" s="163"/>
      <c r="V21" s="150"/>
      <c r="W21" s="150"/>
      <c r="X21" s="150"/>
      <c r="Y21" s="150"/>
      <c r="Z21" s="150"/>
      <c r="AA21" s="236"/>
      <c r="AB21" s="228"/>
      <c r="AC21" s="228"/>
      <c r="AD21" s="228"/>
      <c r="AE21" s="228"/>
      <c r="AF21" s="228"/>
      <c r="AG21" s="228"/>
      <c r="AH21" s="228"/>
      <c r="AI21" s="233"/>
      <c r="AJ21" s="150"/>
      <c r="AK21" s="1"/>
      <c r="AL21" s="150"/>
      <c r="AM21" s="217">
        <v>2300</v>
      </c>
      <c r="AN21" s="232"/>
      <c r="AO21" s="150"/>
      <c r="AP21" s="161"/>
      <c r="AQ21" s="161"/>
      <c r="AR21" s="150"/>
      <c r="AS21" s="150"/>
      <c r="AT21" s="150"/>
      <c r="AU21" s="150"/>
      <c r="AV21" s="150"/>
      <c r="AW21" s="150"/>
      <c r="AX21" s="150"/>
      <c r="AY21" s="150"/>
      <c r="AZ21" s="150"/>
      <c r="BA21" s="150"/>
      <c r="BB21" s="150"/>
      <c r="BC21" s="1"/>
      <c r="BD21" s="150"/>
      <c r="BE21" s="150"/>
      <c r="BF21" s="150"/>
      <c r="BG21" s="150"/>
      <c r="BH21" s="150"/>
      <c r="BI21" s="150"/>
      <c r="BJ21" s="150"/>
      <c r="BK21" s="150"/>
      <c r="BL21" s="150"/>
      <c r="BM21" s="150"/>
      <c r="BN21" s="150"/>
      <c r="BO21" s="150"/>
      <c r="BP21" s="150"/>
      <c r="BQ21" s="150"/>
      <c r="BR21" s="150"/>
      <c r="BS21" s="150"/>
      <c r="BT21" s="150"/>
      <c r="BU21" s="1"/>
      <c r="BV21" s="150"/>
      <c r="BW21" s="150"/>
      <c r="BX21" s="150"/>
      <c r="BY21" s="150"/>
      <c r="BZ21" s="150"/>
      <c r="CA21" s="150"/>
      <c r="CB21" s="150"/>
      <c r="CC21" s="150"/>
      <c r="CD21" s="150"/>
      <c r="CE21" s="150"/>
      <c r="CF21" s="150"/>
      <c r="CG21" s="150"/>
      <c r="CH21" s="150"/>
      <c r="CI21" s="150"/>
      <c r="CJ21" s="150"/>
      <c r="CK21" s="150"/>
      <c r="CL21" s="150"/>
      <c r="CM21" s="150"/>
      <c r="CN21" s="150"/>
      <c r="CO21" s="150"/>
    </row>
    <row r="22" spans="1:93" ht="14.25" customHeight="1">
      <c r="A22" s="1"/>
      <c r="B22" s="150"/>
      <c r="C22" s="150"/>
      <c r="D22" s="150"/>
      <c r="E22" s="150"/>
      <c r="F22" s="150"/>
      <c r="G22" s="150"/>
      <c r="H22" s="150"/>
      <c r="I22" s="150"/>
      <c r="J22" s="150"/>
      <c r="K22" s="150"/>
      <c r="L22" s="150"/>
      <c r="M22" s="150"/>
      <c r="N22" s="150"/>
      <c r="O22" s="150"/>
      <c r="P22" s="150"/>
      <c r="Q22" s="150"/>
      <c r="R22" s="150"/>
      <c r="S22" s="1"/>
      <c r="T22" s="150"/>
      <c r="U22" s="163"/>
      <c r="V22" s="150"/>
      <c r="W22" s="150"/>
      <c r="X22" s="150"/>
      <c r="Y22" s="150"/>
      <c r="Z22" s="150"/>
      <c r="AA22" s="236"/>
      <c r="AB22" s="228"/>
      <c r="AC22" s="228"/>
      <c r="AD22" s="228"/>
      <c r="AE22" s="228"/>
      <c r="AF22" s="228"/>
      <c r="AG22" s="228"/>
      <c r="AH22" s="228"/>
      <c r="AI22" s="233"/>
      <c r="AJ22" s="150"/>
      <c r="AK22" s="1"/>
      <c r="AL22" s="150"/>
      <c r="AM22" s="236"/>
      <c r="AN22" s="233"/>
      <c r="AO22" s="161" t="s">
        <v>1046</v>
      </c>
      <c r="AP22" s="161"/>
      <c r="AQ22" s="161"/>
      <c r="AR22" s="150"/>
      <c r="AS22" s="150"/>
      <c r="AT22" s="150"/>
      <c r="AU22" s="150"/>
      <c r="AV22" s="150"/>
      <c r="AW22" s="150"/>
      <c r="AX22" s="150"/>
      <c r="AY22" s="150"/>
      <c r="AZ22" s="150"/>
      <c r="BA22" s="150"/>
      <c r="BB22" s="150"/>
      <c r="BC22" s="1"/>
      <c r="BD22" s="150"/>
      <c r="BE22" s="150"/>
      <c r="BF22" s="150"/>
      <c r="BG22" s="150"/>
      <c r="BH22" s="150"/>
      <c r="BI22" s="150"/>
      <c r="BJ22" s="150"/>
      <c r="BK22" s="150"/>
      <c r="BL22" s="150"/>
      <c r="BM22" s="150"/>
      <c r="BN22" s="150"/>
      <c r="BO22" s="150"/>
      <c r="BP22" s="150"/>
      <c r="BQ22" s="150"/>
      <c r="BR22" s="150"/>
      <c r="BS22" s="150"/>
      <c r="BT22" s="150"/>
      <c r="BU22" s="1"/>
      <c r="BV22" s="150"/>
      <c r="BW22" s="150"/>
      <c r="BX22" s="150"/>
      <c r="BY22" s="150"/>
      <c r="BZ22" s="150"/>
      <c r="CA22" s="150"/>
      <c r="CB22" s="150"/>
      <c r="CC22" s="150"/>
      <c r="CD22" s="150"/>
      <c r="CE22" s="150"/>
      <c r="CF22" s="150"/>
      <c r="CG22" s="150"/>
      <c r="CH22" s="150"/>
      <c r="CI22" s="150"/>
      <c r="CJ22" s="150"/>
      <c r="CK22" s="150"/>
      <c r="CL22" s="150"/>
      <c r="CM22" s="150"/>
      <c r="CN22" s="150"/>
      <c r="CO22" s="150"/>
    </row>
    <row r="23" spans="1:93" ht="14.25" customHeight="1">
      <c r="A23" s="1"/>
      <c r="B23" s="150"/>
      <c r="C23" s="150"/>
      <c r="D23" s="150"/>
      <c r="E23" s="150"/>
      <c r="F23" s="150"/>
      <c r="G23" s="150"/>
      <c r="H23" s="150"/>
      <c r="I23" s="150"/>
      <c r="J23" s="150"/>
      <c r="K23" s="150"/>
      <c r="L23" s="150"/>
      <c r="M23" s="150"/>
      <c r="N23" s="150"/>
      <c r="O23" s="150"/>
      <c r="P23" s="150"/>
      <c r="Q23" s="150"/>
      <c r="R23" s="150"/>
      <c r="S23" s="1"/>
      <c r="T23" s="150"/>
      <c r="U23" s="163"/>
      <c r="V23" s="150"/>
      <c r="W23" s="150"/>
      <c r="X23" s="150"/>
      <c r="Y23" s="150"/>
      <c r="Z23" s="150"/>
      <c r="AA23" s="236"/>
      <c r="AB23" s="228"/>
      <c r="AC23" s="228"/>
      <c r="AD23" s="228"/>
      <c r="AE23" s="228"/>
      <c r="AF23" s="228"/>
      <c r="AG23" s="228"/>
      <c r="AH23" s="228"/>
      <c r="AI23" s="233"/>
      <c r="AJ23" s="150"/>
      <c r="AK23" s="1"/>
      <c r="AL23" s="150"/>
      <c r="AM23" s="237"/>
      <c r="AN23" s="235"/>
      <c r="AO23" s="161"/>
      <c r="AP23" s="161"/>
      <c r="AQ23" s="161"/>
      <c r="AR23" s="150"/>
      <c r="AS23" s="150"/>
      <c r="AT23" s="150"/>
      <c r="AU23" s="150"/>
      <c r="AV23" s="150"/>
      <c r="AW23" s="150"/>
      <c r="AX23" s="150"/>
      <c r="AY23" s="150"/>
      <c r="AZ23" s="150"/>
      <c r="BA23" s="150"/>
      <c r="BB23" s="150"/>
      <c r="BC23" s="1"/>
      <c r="BD23" s="150"/>
      <c r="BE23" s="150"/>
      <c r="BF23" s="150"/>
      <c r="BG23" s="150"/>
      <c r="BH23" s="150"/>
      <c r="BI23" s="150"/>
      <c r="BJ23" s="150"/>
      <c r="BK23" s="150"/>
      <c r="BL23" s="150"/>
      <c r="BM23" s="150"/>
      <c r="BN23" s="150"/>
      <c r="BO23" s="150"/>
      <c r="BP23" s="150"/>
      <c r="BQ23" s="150"/>
      <c r="BR23" s="150"/>
      <c r="BS23" s="150"/>
      <c r="BT23" s="150"/>
      <c r="BU23" s="1"/>
      <c r="BV23" s="150"/>
      <c r="BW23" s="150"/>
      <c r="BX23" s="150"/>
      <c r="BY23" s="150"/>
      <c r="BZ23" s="150"/>
      <c r="CA23" s="150"/>
      <c r="CB23" s="150"/>
      <c r="CC23" s="150"/>
      <c r="CD23" s="150"/>
      <c r="CE23" s="150"/>
      <c r="CF23" s="150"/>
      <c r="CG23" s="150"/>
      <c r="CH23" s="150"/>
      <c r="CI23" s="150"/>
      <c r="CJ23" s="150"/>
      <c r="CK23" s="150"/>
      <c r="CL23" s="150"/>
      <c r="CM23" s="150"/>
      <c r="CN23" s="150"/>
      <c r="CO23" s="150"/>
    </row>
    <row r="24" spans="1:93" ht="14.25" customHeight="1">
      <c r="A24" s="1"/>
      <c r="B24" s="150"/>
      <c r="C24" s="150"/>
      <c r="D24" s="150"/>
      <c r="E24" s="150"/>
      <c r="F24" s="150"/>
      <c r="G24" s="150"/>
      <c r="H24" s="150"/>
      <c r="I24" s="150"/>
      <c r="J24" s="150"/>
      <c r="K24" s="150"/>
      <c r="L24" s="150"/>
      <c r="M24" s="150"/>
      <c r="N24" s="150"/>
      <c r="O24" s="150"/>
      <c r="P24" s="150"/>
      <c r="Q24" s="150"/>
      <c r="R24" s="150"/>
      <c r="S24" s="1"/>
      <c r="T24" s="150"/>
      <c r="U24" s="163"/>
      <c r="V24" s="150"/>
      <c r="W24" s="150"/>
      <c r="X24" s="150"/>
      <c r="Y24" s="150"/>
      <c r="Z24" s="150"/>
      <c r="AA24" s="236"/>
      <c r="AB24" s="228"/>
      <c r="AC24" s="228"/>
      <c r="AD24" s="228"/>
      <c r="AE24" s="228"/>
      <c r="AF24" s="228"/>
      <c r="AG24" s="228"/>
      <c r="AH24" s="228"/>
      <c r="AI24" s="233"/>
      <c r="AJ24" s="150"/>
      <c r="AK24" s="1"/>
      <c r="AL24" s="150"/>
      <c r="AM24" s="150"/>
      <c r="AN24" s="150"/>
      <c r="AO24" s="150"/>
      <c r="AP24" s="150"/>
      <c r="AQ24" s="150"/>
      <c r="AR24" s="150"/>
      <c r="AS24" s="150"/>
      <c r="AT24" s="150"/>
      <c r="AU24" s="150"/>
      <c r="AV24" s="150"/>
      <c r="AW24" s="150"/>
      <c r="AX24" s="150"/>
      <c r="AY24" s="150"/>
      <c r="AZ24" s="150"/>
      <c r="BA24" s="150"/>
      <c r="BB24" s="150"/>
      <c r="BC24" s="1"/>
      <c r="BD24" s="150"/>
      <c r="BE24" s="150"/>
      <c r="BF24" s="150"/>
      <c r="BG24" s="150"/>
      <c r="BH24" s="150"/>
      <c r="BI24" s="150"/>
      <c r="BJ24" s="150"/>
      <c r="BK24" s="150"/>
      <c r="BL24" s="150"/>
      <c r="BM24" s="150"/>
      <c r="BN24" s="150"/>
      <c r="BO24" s="150"/>
      <c r="BP24" s="150"/>
      <c r="BQ24" s="150"/>
      <c r="BR24" s="150"/>
      <c r="BS24" s="150"/>
      <c r="BT24" s="150"/>
      <c r="BU24" s="1"/>
      <c r="BV24" s="150"/>
      <c r="BW24" s="150"/>
      <c r="BX24" s="150"/>
      <c r="BY24" s="150"/>
      <c r="BZ24" s="150"/>
      <c r="CA24" s="150"/>
      <c r="CB24" s="150"/>
      <c r="CC24" s="150"/>
      <c r="CD24" s="150"/>
      <c r="CE24" s="150"/>
      <c r="CF24" s="150"/>
      <c r="CG24" s="150"/>
      <c r="CH24" s="150"/>
      <c r="CI24" s="150"/>
      <c r="CJ24" s="150"/>
      <c r="CK24" s="150"/>
      <c r="CL24" s="150"/>
      <c r="CM24" s="150"/>
      <c r="CN24" s="150"/>
      <c r="CO24" s="150"/>
    </row>
    <row r="25" spans="1:93" ht="14.25" customHeight="1">
      <c r="A25" s="1"/>
      <c r="B25" s="150"/>
      <c r="C25" s="150"/>
      <c r="D25" s="150"/>
      <c r="E25" s="150"/>
      <c r="F25" s="150"/>
      <c r="G25" s="150"/>
      <c r="H25" s="150"/>
      <c r="I25" s="150"/>
      <c r="J25" s="150"/>
      <c r="K25" s="150"/>
      <c r="L25" s="150"/>
      <c r="M25" s="150"/>
      <c r="N25" s="150"/>
      <c r="O25" s="150"/>
      <c r="P25" s="150"/>
      <c r="Q25" s="150"/>
      <c r="R25" s="150"/>
      <c r="S25" s="1"/>
      <c r="T25" s="150"/>
      <c r="U25" s="163"/>
      <c r="V25" s="150"/>
      <c r="W25" s="150"/>
      <c r="X25" s="150"/>
      <c r="Y25" s="150"/>
      <c r="Z25" s="150"/>
      <c r="AA25" s="236"/>
      <c r="AB25" s="228"/>
      <c r="AC25" s="228"/>
      <c r="AD25" s="228"/>
      <c r="AE25" s="228"/>
      <c r="AF25" s="228"/>
      <c r="AG25" s="228"/>
      <c r="AH25" s="228"/>
      <c r="AI25" s="233"/>
      <c r="AJ25" s="150"/>
      <c r="AK25" s="1"/>
      <c r="AL25" s="150"/>
      <c r="AM25" s="150"/>
      <c r="AN25" s="150"/>
      <c r="AO25" s="150"/>
      <c r="AP25" s="150"/>
      <c r="AQ25" s="150"/>
      <c r="AR25" s="150"/>
      <c r="AS25" s="150"/>
      <c r="AT25" s="150"/>
      <c r="AU25" s="150"/>
      <c r="AV25" s="150"/>
      <c r="AW25" s="150"/>
      <c r="AX25" s="150"/>
      <c r="AY25" s="150"/>
      <c r="AZ25" s="150"/>
      <c r="BA25" s="150"/>
      <c r="BB25" s="150"/>
      <c r="BC25" s="1"/>
      <c r="BD25" s="150"/>
      <c r="BE25" s="150"/>
      <c r="BF25" s="150"/>
      <c r="BG25" s="150"/>
      <c r="BH25" s="150"/>
      <c r="BI25" s="150"/>
      <c r="BJ25" s="150"/>
      <c r="BK25" s="150"/>
      <c r="BL25" s="150"/>
      <c r="BM25" s="150"/>
      <c r="BN25" s="150"/>
      <c r="BO25" s="150"/>
      <c r="BP25" s="150"/>
      <c r="BQ25" s="150"/>
      <c r="BR25" s="150"/>
      <c r="BS25" s="150"/>
      <c r="BT25" s="150"/>
      <c r="BU25" s="1"/>
      <c r="BV25" s="150"/>
      <c r="BW25" s="150"/>
      <c r="BX25" s="150"/>
      <c r="BY25" s="150"/>
      <c r="BZ25" s="150"/>
      <c r="CA25" s="150"/>
      <c r="CB25" s="150"/>
      <c r="CC25" s="150"/>
      <c r="CD25" s="150"/>
      <c r="CE25" s="150"/>
      <c r="CF25" s="150"/>
      <c r="CG25" s="150"/>
      <c r="CH25" s="150"/>
      <c r="CI25" s="150"/>
      <c r="CJ25" s="150"/>
      <c r="CK25" s="150"/>
      <c r="CL25" s="150"/>
      <c r="CM25" s="150"/>
      <c r="CN25" s="150"/>
      <c r="CO25" s="150"/>
    </row>
    <row r="26" spans="1:93" ht="14.25" customHeight="1">
      <c r="A26" s="1"/>
      <c r="B26" s="150"/>
      <c r="C26" s="150"/>
      <c r="D26" s="150"/>
      <c r="E26" s="150"/>
      <c r="F26" s="150"/>
      <c r="G26" s="150"/>
      <c r="H26" s="150"/>
      <c r="I26" s="150"/>
      <c r="J26" s="150"/>
      <c r="K26" s="150"/>
      <c r="L26" s="150"/>
      <c r="M26" s="150"/>
      <c r="N26" s="150"/>
      <c r="O26" s="150"/>
      <c r="P26" s="150"/>
      <c r="Q26" s="150"/>
      <c r="R26" s="150"/>
      <c r="S26" s="1"/>
      <c r="T26" s="150"/>
      <c r="U26" s="150"/>
      <c r="V26" s="150"/>
      <c r="W26" s="150"/>
      <c r="X26" s="150"/>
      <c r="Y26" s="150"/>
      <c r="Z26" s="150"/>
      <c r="AA26" s="236"/>
      <c r="AB26" s="228"/>
      <c r="AC26" s="228"/>
      <c r="AD26" s="228"/>
      <c r="AE26" s="228"/>
      <c r="AF26" s="228"/>
      <c r="AG26" s="228"/>
      <c r="AH26" s="228"/>
      <c r="AI26" s="233"/>
      <c r="AJ26" s="150"/>
      <c r="AK26" s="1"/>
      <c r="AL26" s="150"/>
      <c r="AM26" s="154" t="s">
        <v>1047</v>
      </c>
      <c r="AN26" s="150"/>
      <c r="AO26" s="150"/>
      <c r="AP26" s="150"/>
      <c r="AQ26" s="150"/>
      <c r="AR26" s="150"/>
      <c r="AS26" s="150"/>
      <c r="AT26" s="150"/>
      <c r="AU26" s="150"/>
      <c r="AV26" s="150"/>
      <c r="AW26" s="150"/>
      <c r="AX26" s="150"/>
      <c r="AY26" s="150"/>
      <c r="AZ26" s="150"/>
      <c r="BA26" s="150"/>
      <c r="BB26" s="150"/>
      <c r="BC26" s="1"/>
      <c r="BD26" s="150"/>
      <c r="BE26" s="150"/>
      <c r="BF26" s="150"/>
      <c r="BG26" s="150"/>
      <c r="BH26" s="150"/>
      <c r="BI26" s="150"/>
      <c r="BJ26" s="150"/>
      <c r="BK26" s="150"/>
      <c r="BL26" s="150"/>
      <c r="BM26" s="150"/>
      <c r="BN26" s="150"/>
      <c r="BO26" s="150"/>
      <c r="BP26" s="150"/>
      <c r="BQ26" s="150"/>
      <c r="BR26" s="150"/>
      <c r="BS26" s="150"/>
      <c r="BT26" s="150"/>
      <c r="BU26" s="1"/>
      <c r="BV26" s="150"/>
      <c r="BW26" s="150"/>
      <c r="BX26" s="150"/>
      <c r="BY26" s="150"/>
      <c r="BZ26" s="150"/>
      <c r="CA26" s="150"/>
      <c r="CB26" s="150"/>
      <c r="CC26" s="150"/>
      <c r="CD26" s="150"/>
      <c r="CE26" s="150"/>
      <c r="CF26" s="150"/>
      <c r="CG26" s="150"/>
      <c r="CH26" s="150"/>
      <c r="CI26" s="150"/>
      <c r="CJ26" s="150"/>
      <c r="CK26" s="150"/>
      <c r="CL26" s="150"/>
      <c r="CM26" s="150"/>
      <c r="CN26" s="150"/>
      <c r="CO26" s="150"/>
    </row>
    <row r="27" spans="1:93" ht="14.25" customHeight="1">
      <c r="A27" s="1"/>
      <c r="B27" s="150"/>
      <c r="C27" s="150"/>
      <c r="D27" s="150"/>
      <c r="E27" s="150"/>
      <c r="F27" s="150"/>
      <c r="G27" s="150"/>
      <c r="H27" s="150"/>
      <c r="I27" s="150"/>
      <c r="J27" s="150"/>
      <c r="K27" s="150"/>
      <c r="L27" s="150"/>
      <c r="M27" s="150"/>
      <c r="N27" s="150"/>
      <c r="O27" s="150"/>
      <c r="P27" s="150"/>
      <c r="Q27" s="150"/>
      <c r="R27" s="150"/>
      <c r="S27" s="1"/>
      <c r="T27" s="150"/>
      <c r="U27" s="150"/>
      <c r="V27" s="150"/>
      <c r="W27" s="150"/>
      <c r="X27" s="150"/>
      <c r="Y27" s="150"/>
      <c r="Z27" s="150"/>
      <c r="AA27" s="236"/>
      <c r="AB27" s="228"/>
      <c r="AC27" s="228"/>
      <c r="AD27" s="228"/>
      <c r="AE27" s="228"/>
      <c r="AF27" s="228"/>
      <c r="AG27" s="228"/>
      <c r="AH27" s="228"/>
      <c r="AI27" s="233"/>
      <c r="AJ27" s="150"/>
      <c r="AK27" s="1"/>
      <c r="AL27" s="150"/>
      <c r="AM27" s="153"/>
      <c r="AN27" s="164" t="s">
        <v>1048</v>
      </c>
      <c r="AO27" s="76" t="s">
        <v>1049</v>
      </c>
      <c r="AP27" s="150"/>
      <c r="AQ27" s="150"/>
      <c r="AR27" s="150"/>
      <c r="AS27" s="150"/>
      <c r="AT27" s="150"/>
      <c r="AU27" s="150"/>
      <c r="AV27" s="150"/>
      <c r="AW27" s="150"/>
      <c r="AX27" s="150"/>
      <c r="AY27" s="150"/>
      <c r="AZ27" s="150"/>
      <c r="BA27" s="150"/>
      <c r="BB27" s="150"/>
      <c r="BC27" s="1"/>
      <c r="BD27" s="150"/>
      <c r="BE27" s="150"/>
      <c r="BF27" s="150"/>
      <c r="BG27" s="150"/>
      <c r="BH27" s="150"/>
      <c r="BI27" s="150"/>
      <c r="BJ27" s="150"/>
      <c r="BK27" s="150"/>
      <c r="BL27" s="150"/>
      <c r="BM27" s="150"/>
      <c r="BN27" s="150"/>
      <c r="BO27" s="150"/>
      <c r="BP27" s="150"/>
      <c r="BQ27" s="150"/>
      <c r="BR27" s="150"/>
      <c r="BS27" s="150"/>
      <c r="BT27" s="150"/>
      <c r="BU27" s="1"/>
      <c r="BV27" s="150"/>
      <c r="BW27" s="150"/>
      <c r="BX27" s="150"/>
      <c r="BY27" s="150"/>
      <c r="BZ27" s="150"/>
      <c r="CA27" s="150"/>
      <c r="CB27" s="150"/>
      <c r="CC27" s="150"/>
      <c r="CD27" s="150"/>
      <c r="CE27" s="150"/>
      <c r="CF27" s="150"/>
      <c r="CG27" s="150"/>
      <c r="CH27" s="150"/>
      <c r="CI27" s="150"/>
      <c r="CJ27" s="150"/>
      <c r="CK27" s="150"/>
      <c r="CL27" s="150"/>
      <c r="CM27" s="150"/>
      <c r="CN27" s="150"/>
      <c r="CO27" s="150"/>
    </row>
    <row r="28" spans="1:93" ht="14.25" customHeight="1">
      <c r="A28" s="1"/>
      <c r="B28" s="150"/>
      <c r="C28" s="150"/>
      <c r="D28" s="150"/>
      <c r="E28" s="150"/>
      <c r="F28" s="150"/>
      <c r="G28" s="150"/>
      <c r="H28" s="150"/>
      <c r="I28" s="150"/>
      <c r="J28" s="150"/>
      <c r="K28" s="150"/>
      <c r="L28" s="150"/>
      <c r="M28" s="150"/>
      <c r="N28" s="150"/>
      <c r="O28" s="150"/>
      <c r="P28" s="150"/>
      <c r="Q28" s="150"/>
      <c r="R28" s="150"/>
      <c r="S28" s="1"/>
      <c r="T28" s="150"/>
      <c r="U28" s="150"/>
      <c r="V28" s="150"/>
      <c r="W28" s="150"/>
      <c r="X28" s="150"/>
      <c r="Y28" s="150"/>
      <c r="Z28" s="150"/>
      <c r="AA28" s="236"/>
      <c r="AB28" s="228"/>
      <c r="AC28" s="228"/>
      <c r="AD28" s="228"/>
      <c r="AE28" s="228"/>
      <c r="AF28" s="228"/>
      <c r="AG28" s="228"/>
      <c r="AH28" s="228"/>
      <c r="AI28" s="233"/>
      <c r="AJ28" s="150"/>
      <c r="AK28" s="1"/>
      <c r="AL28" s="150"/>
      <c r="AM28" s="153"/>
      <c r="AN28" s="164" t="s">
        <v>1050</v>
      </c>
      <c r="AO28" s="76" t="s">
        <v>1049</v>
      </c>
      <c r="AP28" s="150"/>
      <c r="AQ28" s="150"/>
      <c r="AR28" s="150"/>
      <c r="AS28" s="150"/>
      <c r="AT28" s="150"/>
      <c r="AU28" s="150"/>
      <c r="AV28" s="150"/>
      <c r="AW28" s="150"/>
      <c r="AX28" s="150"/>
      <c r="AY28" s="150"/>
      <c r="AZ28" s="150"/>
      <c r="BA28" s="150"/>
      <c r="BB28" s="150"/>
      <c r="BC28" s="1"/>
      <c r="BD28" s="150"/>
      <c r="BE28" s="150"/>
      <c r="BF28" s="150"/>
      <c r="BG28" s="150"/>
      <c r="BH28" s="150"/>
      <c r="BI28" s="150"/>
      <c r="BJ28" s="150"/>
      <c r="BK28" s="150"/>
      <c r="BL28" s="150"/>
      <c r="BM28" s="150"/>
      <c r="BN28" s="150"/>
      <c r="BO28" s="150"/>
      <c r="BP28" s="150"/>
      <c r="BQ28" s="150"/>
      <c r="BR28" s="150"/>
      <c r="BS28" s="150"/>
      <c r="BT28" s="150"/>
      <c r="BU28" s="1"/>
      <c r="BV28" s="150"/>
      <c r="BW28" s="150"/>
      <c r="BX28" s="150"/>
      <c r="BY28" s="150"/>
      <c r="BZ28" s="150"/>
      <c r="CA28" s="150"/>
      <c r="CB28" s="150"/>
      <c r="CC28" s="150"/>
      <c r="CD28" s="150"/>
      <c r="CE28" s="150"/>
      <c r="CF28" s="150"/>
      <c r="CG28" s="150"/>
      <c r="CH28" s="150"/>
      <c r="CI28" s="150"/>
      <c r="CJ28" s="150"/>
      <c r="CK28" s="150"/>
      <c r="CL28" s="150"/>
      <c r="CM28" s="150"/>
      <c r="CN28" s="150"/>
      <c r="CO28" s="150"/>
    </row>
    <row r="29" spans="1:93" ht="14.25" customHeight="1">
      <c r="A29" s="1"/>
      <c r="B29" s="150"/>
      <c r="C29" s="150"/>
      <c r="D29" s="150"/>
      <c r="E29" s="150"/>
      <c r="F29" s="150"/>
      <c r="G29" s="150"/>
      <c r="H29" s="150"/>
      <c r="I29" s="150"/>
      <c r="J29" s="150"/>
      <c r="K29" s="150"/>
      <c r="L29" s="150"/>
      <c r="M29" s="150"/>
      <c r="N29" s="150"/>
      <c r="O29" s="150"/>
      <c r="P29" s="150"/>
      <c r="Q29" s="150"/>
      <c r="R29" s="150"/>
      <c r="S29" s="1"/>
      <c r="T29" s="150"/>
      <c r="U29" s="150"/>
      <c r="V29" s="150"/>
      <c r="W29" s="150"/>
      <c r="X29" s="150"/>
      <c r="Y29" s="150"/>
      <c r="Z29" s="150"/>
      <c r="AA29" s="236"/>
      <c r="AB29" s="228"/>
      <c r="AC29" s="228"/>
      <c r="AD29" s="228"/>
      <c r="AE29" s="228"/>
      <c r="AF29" s="228"/>
      <c r="AG29" s="228"/>
      <c r="AH29" s="228"/>
      <c r="AI29" s="233"/>
      <c r="AJ29" s="150"/>
      <c r="AK29" s="1"/>
      <c r="AL29" s="150"/>
      <c r="AM29" s="153"/>
      <c r="AN29" s="164" t="s">
        <v>1051</v>
      </c>
      <c r="AO29" s="76" t="s">
        <v>1049</v>
      </c>
      <c r="AP29" s="150"/>
      <c r="AQ29" s="150"/>
      <c r="AR29" s="150"/>
      <c r="AS29" s="150"/>
      <c r="AT29" s="150"/>
      <c r="AU29" s="150"/>
      <c r="AV29" s="150"/>
      <c r="AW29" s="150"/>
      <c r="AX29" s="150"/>
      <c r="AY29" s="150"/>
      <c r="AZ29" s="150"/>
      <c r="BA29" s="150"/>
      <c r="BB29" s="150"/>
      <c r="BC29" s="1"/>
      <c r="BD29" s="150"/>
      <c r="BE29" s="150"/>
      <c r="BF29" s="150"/>
      <c r="BG29" s="150"/>
      <c r="BH29" s="150"/>
      <c r="BI29" s="150"/>
      <c r="BJ29" s="150"/>
      <c r="BK29" s="150"/>
      <c r="BL29" s="150"/>
      <c r="BM29" s="150"/>
      <c r="BN29" s="150"/>
      <c r="BO29" s="150"/>
      <c r="BP29" s="150"/>
      <c r="BQ29" s="150"/>
      <c r="BR29" s="150"/>
      <c r="BS29" s="150"/>
      <c r="BT29" s="150"/>
      <c r="BU29" s="1"/>
      <c r="BV29" s="150"/>
      <c r="BW29" s="150"/>
      <c r="BX29" s="150"/>
      <c r="BY29" s="150"/>
      <c r="BZ29" s="150"/>
      <c r="CA29" s="150"/>
      <c r="CB29" s="150"/>
      <c r="CC29" s="150"/>
      <c r="CD29" s="150"/>
      <c r="CE29" s="150"/>
      <c r="CF29" s="150"/>
      <c r="CG29" s="150"/>
      <c r="CH29" s="150"/>
      <c r="CI29" s="150"/>
      <c r="CJ29" s="150"/>
      <c r="CK29" s="150"/>
      <c r="CL29" s="150"/>
      <c r="CM29" s="150"/>
      <c r="CN29" s="150"/>
      <c r="CO29" s="150"/>
    </row>
    <row r="30" spans="1:93" ht="14.25" customHeight="1">
      <c r="A30" s="1"/>
      <c r="B30" s="150"/>
      <c r="C30" s="150"/>
      <c r="D30" s="150"/>
      <c r="E30" s="150"/>
      <c r="F30" s="150"/>
      <c r="G30" s="150"/>
      <c r="H30" s="150"/>
      <c r="I30" s="150"/>
      <c r="J30" s="150"/>
      <c r="K30" s="150"/>
      <c r="L30" s="150"/>
      <c r="M30" s="150"/>
      <c r="N30" s="150"/>
      <c r="O30" s="150"/>
      <c r="P30" s="150"/>
      <c r="Q30" s="150"/>
      <c r="R30" s="150"/>
      <c r="S30" s="1"/>
      <c r="T30" s="150"/>
      <c r="U30" s="150"/>
      <c r="V30" s="150"/>
      <c r="W30" s="150"/>
      <c r="X30" s="150"/>
      <c r="Y30" s="150"/>
      <c r="Z30" s="150"/>
      <c r="AA30" s="236"/>
      <c r="AB30" s="228"/>
      <c r="AC30" s="228"/>
      <c r="AD30" s="228"/>
      <c r="AE30" s="228"/>
      <c r="AF30" s="228"/>
      <c r="AG30" s="228"/>
      <c r="AH30" s="228"/>
      <c r="AI30" s="233"/>
      <c r="AJ30" s="150"/>
      <c r="AK30" s="1"/>
      <c r="AL30" s="150"/>
      <c r="AM30" s="153"/>
      <c r="AN30" s="153"/>
      <c r="AO30" s="150"/>
      <c r="AP30" s="150"/>
      <c r="AQ30" s="150"/>
      <c r="AR30" s="150"/>
      <c r="AS30" s="150"/>
      <c r="AT30" s="150"/>
      <c r="AU30" s="150"/>
      <c r="AV30" s="150"/>
      <c r="AW30" s="150"/>
      <c r="AX30" s="150"/>
      <c r="AY30" s="150"/>
      <c r="AZ30" s="150"/>
      <c r="BA30" s="150"/>
      <c r="BB30" s="150"/>
      <c r="BC30" s="1"/>
      <c r="BD30" s="150"/>
      <c r="BE30" s="150"/>
      <c r="BF30" s="150"/>
      <c r="BG30" s="150"/>
      <c r="BH30" s="150"/>
      <c r="BI30" s="150"/>
      <c r="BJ30" s="150"/>
      <c r="BK30" s="150"/>
      <c r="BL30" s="150"/>
      <c r="BM30" s="150"/>
      <c r="BN30" s="150"/>
      <c r="BO30" s="150"/>
      <c r="BP30" s="150"/>
      <c r="BQ30" s="150"/>
      <c r="BR30" s="150"/>
      <c r="BS30" s="150"/>
      <c r="BT30" s="150"/>
      <c r="BU30" s="1"/>
      <c r="BV30" s="150"/>
      <c r="BW30" s="150"/>
      <c r="BX30" s="150"/>
      <c r="BY30" s="150"/>
      <c r="BZ30" s="150"/>
      <c r="CA30" s="150"/>
      <c r="CB30" s="150"/>
      <c r="CC30" s="150"/>
      <c r="CD30" s="150"/>
      <c r="CE30" s="150"/>
      <c r="CF30" s="150"/>
      <c r="CG30" s="150"/>
      <c r="CH30" s="150"/>
      <c r="CI30" s="150"/>
      <c r="CJ30" s="150"/>
      <c r="CK30" s="150"/>
      <c r="CL30" s="150"/>
      <c r="CM30" s="150"/>
      <c r="CN30" s="150"/>
      <c r="CO30" s="150"/>
    </row>
    <row r="31" spans="1:93" ht="14.25" customHeight="1">
      <c r="A31" s="1"/>
      <c r="B31" s="150"/>
      <c r="C31" s="150"/>
      <c r="D31" s="150"/>
      <c r="E31" s="150"/>
      <c r="F31" s="150"/>
      <c r="G31" s="150"/>
      <c r="H31" s="150"/>
      <c r="I31" s="150"/>
      <c r="J31" s="150"/>
      <c r="K31" s="150"/>
      <c r="L31" s="150"/>
      <c r="M31" s="150"/>
      <c r="N31" s="150"/>
      <c r="O31" s="150"/>
      <c r="P31" s="150"/>
      <c r="Q31" s="150"/>
      <c r="R31" s="150"/>
      <c r="S31" s="1"/>
      <c r="T31" s="150"/>
      <c r="U31" s="150"/>
      <c r="V31" s="150"/>
      <c r="W31" s="150"/>
      <c r="X31" s="150"/>
      <c r="Y31" s="150"/>
      <c r="Z31" s="150"/>
      <c r="AA31" s="236"/>
      <c r="AB31" s="228"/>
      <c r="AC31" s="228"/>
      <c r="AD31" s="228"/>
      <c r="AE31" s="228"/>
      <c r="AF31" s="228"/>
      <c r="AG31" s="228"/>
      <c r="AH31" s="228"/>
      <c r="AI31" s="233"/>
      <c r="AJ31" s="150"/>
      <c r="AK31" s="1"/>
      <c r="AL31" s="150"/>
      <c r="AM31" s="218" t="s">
        <v>1052</v>
      </c>
      <c r="AN31" s="227"/>
      <c r="AO31" s="219" t="s">
        <v>1049</v>
      </c>
      <c r="AP31" s="150"/>
      <c r="AQ31" s="150"/>
      <c r="AR31" s="150"/>
      <c r="AS31" s="150"/>
      <c r="AT31" s="150"/>
      <c r="AU31" s="150"/>
      <c r="AV31" s="150"/>
      <c r="AW31" s="150"/>
      <c r="AX31" s="150"/>
      <c r="AY31" s="150"/>
      <c r="AZ31" s="150"/>
      <c r="BA31" s="150"/>
      <c r="BB31" s="150"/>
      <c r="BC31" s="1"/>
      <c r="BD31" s="150"/>
      <c r="BE31" s="150"/>
      <c r="BF31" s="150"/>
      <c r="BG31" s="150"/>
      <c r="BH31" s="150"/>
      <c r="BI31" s="150"/>
      <c r="BJ31" s="150"/>
      <c r="BK31" s="150"/>
      <c r="BL31" s="150"/>
      <c r="BM31" s="150"/>
      <c r="BN31" s="150"/>
      <c r="BO31" s="150"/>
      <c r="BP31" s="150"/>
      <c r="BQ31" s="150"/>
      <c r="BR31" s="150"/>
      <c r="BS31" s="150"/>
      <c r="BT31" s="150"/>
      <c r="BU31" s="1"/>
      <c r="BV31" s="150"/>
      <c r="BW31" s="150"/>
      <c r="BX31" s="150"/>
      <c r="BY31" s="150"/>
      <c r="BZ31" s="150"/>
      <c r="CA31" s="150"/>
      <c r="CB31" s="150"/>
      <c r="CC31" s="150"/>
      <c r="CD31" s="150"/>
      <c r="CE31" s="150"/>
      <c r="CF31" s="150"/>
      <c r="CG31" s="150"/>
      <c r="CH31" s="150"/>
      <c r="CI31" s="150"/>
      <c r="CJ31" s="150"/>
      <c r="CK31" s="150"/>
      <c r="CL31" s="150"/>
      <c r="CM31" s="150"/>
      <c r="CN31" s="150"/>
      <c r="CO31" s="150"/>
    </row>
    <row r="32" spans="1:93" ht="14.25" customHeight="1">
      <c r="A32" s="1"/>
      <c r="B32" s="150"/>
      <c r="C32" s="150"/>
      <c r="D32" s="150"/>
      <c r="E32" s="150"/>
      <c r="F32" s="150"/>
      <c r="G32" s="150"/>
      <c r="H32" s="150"/>
      <c r="I32" s="150"/>
      <c r="J32" s="150"/>
      <c r="K32" s="150"/>
      <c r="L32" s="150"/>
      <c r="M32" s="150"/>
      <c r="N32" s="150"/>
      <c r="O32" s="150"/>
      <c r="P32" s="150"/>
      <c r="Q32" s="150"/>
      <c r="R32" s="150"/>
      <c r="S32" s="1"/>
      <c r="T32" s="150"/>
      <c r="U32" s="150"/>
      <c r="V32" s="150"/>
      <c r="W32" s="150"/>
      <c r="X32" s="150"/>
      <c r="Y32" s="150"/>
      <c r="Z32" s="150"/>
      <c r="AA32" s="236"/>
      <c r="AB32" s="228"/>
      <c r="AC32" s="228"/>
      <c r="AD32" s="228"/>
      <c r="AE32" s="228"/>
      <c r="AF32" s="228"/>
      <c r="AG32" s="228"/>
      <c r="AH32" s="228"/>
      <c r="AI32" s="233"/>
      <c r="AJ32" s="150"/>
      <c r="AK32" s="1"/>
      <c r="AL32" s="150"/>
      <c r="AM32" s="227"/>
      <c r="AN32" s="228"/>
      <c r="AO32" s="250"/>
      <c r="AP32" s="150"/>
      <c r="AQ32" s="150"/>
      <c r="AR32" s="150"/>
      <c r="AS32" s="150"/>
      <c r="AT32" s="150"/>
      <c r="AU32" s="150"/>
      <c r="AV32" s="150"/>
      <c r="AW32" s="150"/>
      <c r="AX32" s="150"/>
      <c r="AY32" s="150"/>
      <c r="AZ32" s="150"/>
      <c r="BA32" s="150"/>
      <c r="BB32" s="150"/>
      <c r="BC32" s="1"/>
      <c r="BD32" s="150"/>
      <c r="BE32" s="150"/>
      <c r="BF32" s="150"/>
      <c r="BG32" s="150"/>
      <c r="BH32" s="150"/>
      <c r="BI32" s="150"/>
      <c r="BJ32" s="150"/>
      <c r="BK32" s="150"/>
      <c r="BL32" s="150"/>
      <c r="BM32" s="150"/>
      <c r="BN32" s="150"/>
      <c r="BO32" s="150"/>
      <c r="BP32" s="150"/>
      <c r="BQ32" s="150"/>
      <c r="BR32" s="150"/>
      <c r="BS32" s="150"/>
      <c r="BT32" s="150"/>
      <c r="BU32" s="1"/>
      <c r="BV32" s="150"/>
      <c r="BW32" s="150"/>
      <c r="BX32" s="150"/>
      <c r="BY32" s="150"/>
      <c r="BZ32" s="150"/>
      <c r="CA32" s="150"/>
      <c r="CB32" s="150"/>
      <c r="CC32" s="150"/>
      <c r="CD32" s="150"/>
      <c r="CE32" s="150"/>
      <c r="CF32" s="150"/>
      <c r="CG32" s="150"/>
      <c r="CH32" s="150"/>
      <c r="CI32" s="150"/>
      <c r="CJ32" s="150"/>
      <c r="CK32" s="150"/>
      <c r="CL32" s="150"/>
      <c r="CM32" s="150"/>
      <c r="CN32" s="150"/>
      <c r="CO32" s="150"/>
    </row>
    <row r="33" spans="1:93" ht="15.75" customHeight="1">
      <c r="A33" s="1"/>
      <c r="B33" s="150"/>
      <c r="C33" s="150"/>
      <c r="D33" s="150"/>
      <c r="E33" s="150"/>
      <c r="F33" s="150"/>
      <c r="G33" s="150"/>
      <c r="H33" s="150"/>
      <c r="I33" s="150"/>
      <c r="J33" s="150"/>
      <c r="K33" s="150"/>
      <c r="L33" s="150"/>
      <c r="M33" s="150"/>
      <c r="N33" s="150"/>
      <c r="O33" s="150"/>
      <c r="P33" s="150"/>
      <c r="Q33" s="150"/>
      <c r="R33" s="150"/>
      <c r="S33" s="1"/>
      <c r="T33" s="150"/>
      <c r="U33" s="150"/>
      <c r="V33" s="150"/>
      <c r="W33" s="150"/>
      <c r="X33" s="150"/>
      <c r="Y33" s="150"/>
      <c r="Z33" s="150"/>
      <c r="AA33" s="236"/>
      <c r="AB33" s="228"/>
      <c r="AC33" s="228"/>
      <c r="AD33" s="228"/>
      <c r="AE33" s="228"/>
      <c r="AF33" s="228"/>
      <c r="AG33" s="228"/>
      <c r="AH33" s="228"/>
      <c r="AI33" s="233"/>
      <c r="AJ33" s="150"/>
      <c r="AK33" s="1"/>
      <c r="AL33" s="150"/>
      <c r="AM33" s="150"/>
      <c r="AN33" s="150"/>
      <c r="AO33" s="150"/>
      <c r="AP33" s="150"/>
      <c r="AQ33" s="150"/>
      <c r="AR33" s="150"/>
      <c r="AS33" s="150"/>
      <c r="AT33" s="150"/>
      <c r="AU33" s="150"/>
      <c r="AV33" s="150"/>
      <c r="AW33" s="150"/>
      <c r="AX33" s="150"/>
      <c r="AY33" s="150"/>
      <c r="AZ33" s="150"/>
      <c r="BA33" s="150"/>
      <c r="BB33" s="150"/>
      <c r="BC33" s="1"/>
      <c r="BD33" s="150"/>
      <c r="BE33" s="150"/>
      <c r="BF33" s="150"/>
      <c r="BG33" s="150"/>
      <c r="BH33" s="150"/>
      <c r="BI33" s="150"/>
      <c r="BJ33" s="150"/>
      <c r="BK33" s="150"/>
      <c r="BL33" s="150"/>
      <c r="BM33" s="150"/>
      <c r="BN33" s="150"/>
      <c r="BO33" s="150"/>
      <c r="BP33" s="150"/>
      <c r="BQ33" s="150"/>
      <c r="BR33" s="150"/>
      <c r="BS33" s="150"/>
      <c r="BT33" s="150"/>
      <c r="BU33" s="1"/>
      <c r="BV33" s="150"/>
      <c r="BW33" s="220">
        <f>+CJ54</f>
        <v>0.4</v>
      </c>
      <c r="BX33" s="221" t="s">
        <v>1053</v>
      </c>
      <c r="BY33" s="227"/>
      <c r="BZ33" s="227"/>
      <c r="CA33" s="227"/>
      <c r="CB33" s="227"/>
      <c r="CC33" s="227"/>
      <c r="CD33" s="150"/>
      <c r="CE33" s="150"/>
      <c r="CF33" s="150"/>
      <c r="CG33" s="150"/>
      <c r="CH33" s="150"/>
      <c r="CI33" s="150"/>
      <c r="CJ33" s="150"/>
      <c r="CK33" s="150"/>
      <c r="CL33" s="150"/>
      <c r="CM33" s="150"/>
      <c r="CN33" s="150"/>
      <c r="CO33" s="150"/>
    </row>
    <row r="34" spans="1:93" ht="14.25" customHeight="1">
      <c r="A34" s="1"/>
      <c r="B34" s="150"/>
      <c r="C34" s="150"/>
      <c r="D34" s="150"/>
      <c r="E34" s="150"/>
      <c r="F34" s="150"/>
      <c r="G34" s="150"/>
      <c r="H34" s="150"/>
      <c r="I34" s="150"/>
      <c r="J34" s="150"/>
      <c r="K34" s="150"/>
      <c r="L34" s="150"/>
      <c r="M34" s="150"/>
      <c r="N34" s="150"/>
      <c r="O34" s="150"/>
      <c r="P34" s="150"/>
      <c r="Q34" s="150"/>
      <c r="R34" s="150"/>
      <c r="S34" s="1"/>
      <c r="T34" s="150"/>
      <c r="U34" s="150"/>
      <c r="V34" s="150"/>
      <c r="W34" s="150"/>
      <c r="X34" s="150"/>
      <c r="Y34" s="150"/>
      <c r="Z34" s="150"/>
      <c r="AA34" s="237"/>
      <c r="AB34" s="234"/>
      <c r="AC34" s="234"/>
      <c r="AD34" s="234"/>
      <c r="AE34" s="234"/>
      <c r="AF34" s="234"/>
      <c r="AG34" s="234"/>
      <c r="AH34" s="234"/>
      <c r="AI34" s="235"/>
      <c r="AJ34" s="150"/>
      <c r="AK34" s="1"/>
      <c r="AL34" s="150"/>
      <c r="AM34" s="150"/>
      <c r="AN34" s="150"/>
      <c r="AO34" s="150"/>
      <c r="AP34" s="150"/>
      <c r="AQ34" s="150"/>
      <c r="AR34" s="150"/>
      <c r="AS34" s="150"/>
      <c r="AT34" s="150"/>
      <c r="AU34" s="150"/>
      <c r="AV34" s="150"/>
      <c r="AW34" s="150"/>
      <c r="AX34" s="150"/>
      <c r="AY34" s="150"/>
      <c r="AZ34" s="150"/>
      <c r="BA34" s="150"/>
      <c r="BB34" s="150"/>
      <c r="BC34" s="1"/>
      <c r="BD34" s="150"/>
      <c r="BE34" s="150"/>
      <c r="BF34" s="150"/>
      <c r="BG34" s="150"/>
      <c r="BH34" s="150"/>
      <c r="BI34" s="150"/>
      <c r="BJ34" s="150"/>
      <c r="BK34" s="150"/>
      <c r="BL34" s="150"/>
      <c r="BM34" s="150"/>
      <c r="BN34" s="150"/>
      <c r="BO34" s="150"/>
      <c r="BP34" s="150"/>
      <c r="BQ34" s="150"/>
      <c r="BR34" s="150"/>
      <c r="BS34" s="150"/>
      <c r="BT34" s="150"/>
      <c r="BU34" s="1"/>
      <c r="BV34" s="150"/>
      <c r="BW34" s="227"/>
      <c r="BX34" s="227"/>
      <c r="BY34" s="228"/>
      <c r="BZ34" s="228"/>
      <c r="CA34" s="228"/>
      <c r="CB34" s="228"/>
      <c r="CC34" s="228"/>
      <c r="CD34" s="150"/>
      <c r="CE34" s="150"/>
      <c r="CF34" s="150"/>
      <c r="CG34" s="150"/>
      <c r="CH34" s="150"/>
      <c r="CI34" s="150"/>
      <c r="CJ34" s="150"/>
      <c r="CK34" s="150"/>
      <c r="CL34" s="150"/>
      <c r="CM34" s="150"/>
      <c r="CN34" s="150"/>
      <c r="CO34" s="150"/>
    </row>
    <row r="35" spans="1:93" ht="14.25" customHeight="1">
      <c r="A35" s="1"/>
      <c r="B35" s="150"/>
      <c r="C35" s="150"/>
      <c r="D35" s="150"/>
      <c r="E35" s="150"/>
      <c r="F35" s="150"/>
      <c r="G35" s="150"/>
      <c r="H35" s="150"/>
      <c r="I35" s="150"/>
      <c r="J35" s="150"/>
      <c r="K35" s="150"/>
      <c r="L35" s="150"/>
      <c r="M35" s="150"/>
      <c r="N35" s="150"/>
      <c r="O35" s="150"/>
      <c r="P35" s="150"/>
      <c r="Q35" s="150"/>
      <c r="R35" s="150"/>
      <c r="S35" s="1"/>
      <c r="T35" s="150"/>
      <c r="U35" s="150"/>
      <c r="V35" s="150"/>
      <c r="W35" s="150"/>
      <c r="X35" s="150"/>
      <c r="Y35" s="150"/>
      <c r="Z35" s="150"/>
      <c r="AA35" s="150"/>
      <c r="AB35" s="150"/>
      <c r="AC35" s="150"/>
      <c r="AD35" s="150"/>
      <c r="AE35" s="150"/>
      <c r="AF35" s="150"/>
      <c r="AG35" s="150"/>
      <c r="AH35" s="150"/>
      <c r="AI35" s="150"/>
      <c r="AJ35" s="150"/>
      <c r="AK35" s="1"/>
      <c r="AL35" s="150"/>
      <c r="AM35" s="150"/>
      <c r="AN35" s="150"/>
      <c r="AO35" s="150"/>
      <c r="AP35" s="150"/>
      <c r="AQ35" s="150"/>
      <c r="AR35" s="150"/>
      <c r="AS35" s="150"/>
      <c r="AT35" s="150"/>
      <c r="AU35" s="150"/>
      <c r="AV35" s="150"/>
      <c r="AW35" s="150"/>
      <c r="AX35" s="150"/>
      <c r="AY35" s="150"/>
      <c r="AZ35" s="150"/>
      <c r="BA35" s="150"/>
      <c r="BB35" s="150"/>
      <c r="BC35" s="1"/>
      <c r="BD35" s="150"/>
      <c r="BE35" s="150"/>
      <c r="BF35" s="150"/>
      <c r="BG35" s="150"/>
      <c r="BH35" s="150"/>
      <c r="BI35" s="150"/>
      <c r="BJ35" s="150"/>
      <c r="BK35" s="150"/>
      <c r="BL35" s="150"/>
      <c r="BM35" s="150"/>
      <c r="BN35" s="150"/>
      <c r="BO35" s="150"/>
      <c r="BP35" s="150"/>
      <c r="BQ35" s="150"/>
      <c r="BR35" s="150"/>
      <c r="BS35" s="150"/>
      <c r="BT35" s="150"/>
      <c r="BU35" s="1"/>
      <c r="BV35" s="150"/>
      <c r="BW35" s="150"/>
      <c r="BX35" s="150"/>
      <c r="BY35" s="150"/>
      <c r="BZ35" s="150"/>
      <c r="CA35" s="150"/>
      <c r="CB35" s="150"/>
      <c r="CC35" s="150"/>
      <c r="CD35" s="150"/>
      <c r="CE35" s="150"/>
      <c r="CF35" s="150"/>
      <c r="CG35" s="150"/>
      <c r="CH35" s="150"/>
      <c r="CI35" s="150"/>
      <c r="CJ35" s="150"/>
      <c r="CK35" s="150"/>
      <c r="CL35" s="150"/>
      <c r="CM35" s="150"/>
      <c r="CN35" s="150"/>
      <c r="CO35" s="150"/>
    </row>
    <row r="36" spans="1:93" ht="8.25" customHeight="1">
      <c r="A36" s="1"/>
      <c r="B36" s="150"/>
      <c r="C36" s="150"/>
      <c r="D36" s="150"/>
      <c r="E36" s="150"/>
      <c r="F36" s="150"/>
      <c r="G36" s="150"/>
      <c r="H36" s="150"/>
      <c r="I36" s="150"/>
      <c r="J36" s="150"/>
      <c r="K36" s="150"/>
      <c r="L36" s="150"/>
      <c r="M36" s="150"/>
      <c r="N36" s="150"/>
      <c r="O36" s="150"/>
      <c r="P36" s="150"/>
      <c r="Q36" s="150"/>
      <c r="R36" s="150"/>
      <c r="S36" s="1"/>
      <c r="T36" s="150"/>
      <c r="U36" s="150"/>
      <c r="V36" s="150"/>
      <c r="W36" s="150"/>
      <c r="X36" s="150"/>
      <c r="Y36" s="150"/>
      <c r="Z36" s="150"/>
      <c r="AA36" s="150"/>
      <c r="AB36" s="150"/>
      <c r="AC36" s="150"/>
      <c r="AD36" s="150"/>
      <c r="AE36" s="150"/>
      <c r="AF36" s="150"/>
      <c r="AG36" s="150"/>
      <c r="AH36" s="150"/>
      <c r="AI36" s="150"/>
      <c r="AJ36" s="150"/>
      <c r="AK36" s="1"/>
      <c r="AL36" s="150"/>
      <c r="AM36" s="150"/>
      <c r="AN36" s="150"/>
      <c r="AO36" s="150"/>
      <c r="AP36" s="150"/>
      <c r="AQ36" s="150"/>
      <c r="AR36" s="150"/>
      <c r="AS36" s="150"/>
      <c r="AT36" s="150"/>
      <c r="AU36" s="150"/>
      <c r="AV36" s="150"/>
      <c r="AW36" s="150"/>
      <c r="AX36" s="150"/>
      <c r="AY36" s="150"/>
      <c r="AZ36" s="150"/>
      <c r="BA36" s="150"/>
      <c r="BB36" s="150"/>
      <c r="BC36" s="1"/>
      <c r="BD36" s="150"/>
      <c r="BE36" s="150"/>
      <c r="BF36" s="150"/>
      <c r="BG36" s="150"/>
      <c r="BH36" s="150"/>
      <c r="BI36" s="150"/>
      <c r="BJ36" s="150"/>
      <c r="BK36" s="150"/>
      <c r="BL36" s="150"/>
      <c r="BM36" s="150"/>
      <c r="BN36" s="150"/>
      <c r="BO36" s="150"/>
      <c r="BP36" s="150"/>
      <c r="BQ36" s="150"/>
      <c r="BR36" s="150"/>
      <c r="BS36" s="150"/>
      <c r="BT36" s="150"/>
      <c r="BU36" s="1"/>
      <c r="BV36" s="150"/>
      <c r="BW36" s="150"/>
      <c r="BX36" s="150"/>
      <c r="BY36" s="150"/>
      <c r="BZ36" s="150"/>
      <c r="CA36" s="150"/>
      <c r="CB36" s="150"/>
      <c r="CC36" s="150"/>
      <c r="CD36" s="150"/>
      <c r="CE36" s="150"/>
      <c r="CF36" s="150"/>
      <c r="CG36" s="150"/>
      <c r="CH36" s="150"/>
      <c r="CI36" s="150"/>
      <c r="CJ36" s="150"/>
      <c r="CK36" s="150"/>
      <c r="CL36" s="150"/>
      <c r="CM36" s="150"/>
      <c r="CN36" s="150"/>
      <c r="CO36" s="150"/>
    </row>
    <row r="37" spans="1:93" ht="8.25" customHeight="1">
      <c r="B37" s="165"/>
      <c r="C37" s="165"/>
      <c r="D37" s="165"/>
      <c r="E37" s="165"/>
      <c r="F37" s="165"/>
      <c r="G37" s="165"/>
      <c r="H37" s="165"/>
      <c r="I37" s="165"/>
      <c r="J37" s="165"/>
      <c r="K37" s="165"/>
      <c r="L37" s="165"/>
      <c r="M37" s="165"/>
      <c r="N37" s="165"/>
      <c r="O37" s="165"/>
      <c r="P37" s="165"/>
      <c r="Q37" s="165"/>
      <c r="R37" s="165"/>
      <c r="T37" s="165"/>
      <c r="U37" s="165"/>
      <c r="V37" s="165"/>
      <c r="W37" s="165"/>
      <c r="X37" s="165"/>
      <c r="Y37" s="165"/>
      <c r="Z37" s="165"/>
      <c r="AA37" s="165"/>
      <c r="AB37" s="165"/>
      <c r="AC37" s="165"/>
      <c r="AD37" s="165"/>
      <c r="AE37" s="165"/>
      <c r="AF37" s="165"/>
      <c r="AG37" s="165"/>
      <c r="AH37" s="165"/>
      <c r="AI37" s="165"/>
      <c r="AJ37" s="165"/>
      <c r="AL37" s="165"/>
      <c r="AM37" s="165"/>
      <c r="AN37" s="165"/>
      <c r="AO37" s="165"/>
      <c r="AP37" s="165"/>
      <c r="AQ37" s="165"/>
      <c r="AR37" s="165"/>
      <c r="AS37" s="165"/>
      <c r="AT37" s="165"/>
      <c r="AU37" s="165"/>
      <c r="AV37" s="165"/>
      <c r="AW37" s="165"/>
      <c r="AX37" s="165"/>
      <c r="AY37" s="165"/>
      <c r="AZ37" s="165"/>
      <c r="BA37" s="165"/>
      <c r="BB37" s="165"/>
      <c r="BD37" s="165"/>
      <c r="BE37" s="165"/>
      <c r="BF37" s="165"/>
      <c r="BG37" s="165"/>
      <c r="BH37" s="165"/>
      <c r="BI37" s="165"/>
      <c r="BJ37" s="165"/>
      <c r="BK37" s="165"/>
      <c r="BL37" s="165"/>
      <c r="BM37" s="165"/>
      <c r="BN37" s="165"/>
      <c r="BO37" s="165"/>
      <c r="BP37" s="165"/>
      <c r="BQ37" s="165"/>
      <c r="BR37" s="165"/>
      <c r="BS37" s="165"/>
      <c r="BT37" s="165"/>
      <c r="BV37" s="165"/>
      <c r="BW37" s="165"/>
      <c r="BX37" s="165"/>
      <c r="BY37" s="165"/>
      <c r="BZ37" s="165"/>
      <c r="CA37" s="165"/>
      <c r="CB37" s="165"/>
      <c r="CC37" s="165"/>
      <c r="CD37" s="165"/>
      <c r="CE37" s="165"/>
      <c r="CF37" s="165"/>
      <c r="CG37" s="165"/>
      <c r="CH37" s="165"/>
      <c r="CI37" s="165"/>
      <c r="CJ37" s="165"/>
      <c r="CK37" s="165"/>
      <c r="CL37" s="165"/>
    </row>
    <row r="38" spans="1:93" ht="8.25" customHeight="1">
      <c r="B38" s="165"/>
      <c r="C38" s="165"/>
      <c r="D38" s="165"/>
      <c r="E38" s="165"/>
      <c r="F38" s="165"/>
      <c r="G38" s="165"/>
      <c r="H38" s="165"/>
      <c r="I38" s="165"/>
      <c r="J38" s="165"/>
      <c r="K38" s="165"/>
      <c r="L38" s="165"/>
      <c r="M38" s="165"/>
      <c r="N38" s="165"/>
      <c r="O38" s="165"/>
      <c r="P38" s="165"/>
      <c r="Q38" s="165"/>
      <c r="R38" s="165"/>
      <c r="T38" s="165"/>
      <c r="U38" s="165"/>
      <c r="V38" s="165"/>
      <c r="W38" s="165"/>
      <c r="X38" s="165"/>
      <c r="Y38" s="165"/>
      <c r="Z38" s="165"/>
      <c r="AA38" s="165"/>
      <c r="AB38" s="165"/>
      <c r="AC38" s="165"/>
      <c r="AD38" s="165"/>
      <c r="AE38" s="165"/>
      <c r="AF38" s="165"/>
      <c r="AG38" s="165"/>
      <c r="AH38" s="165"/>
      <c r="AI38" s="165"/>
      <c r="AJ38" s="165"/>
      <c r="AL38" s="165"/>
      <c r="AM38" s="165"/>
      <c r="AN38" s="165"/>
      <c r="AO38" s="165"/>
      <c r="AP38" s="165"/>
      <c r="AQ38" s="165"/>
      <c r="AR38" s="165"/>
      <c r="AS38" s="165"/>
      <c r="AT38" s="165"/>
      <c r="AU38" s="165"/>
      <c r="AV38" s="165"/>
      <c r="AW38" s="165"/>
      <c r="AX38" s="165"/>
      <c r="AY38" s="165"/>
      <c r="AZ38" s="165"/>
      <c r="BA38" s="165"/>
      <c r="BB38" s="165"/>
      <c r="BD38" s="165"/>
      <c r="BS38" s="165"/>
      <c r="BT38" s="165"/>
      <c r="BV38" s="165"/>
      <c r="BW38" s="165"/>
      <c r="BX38" s="165"/>
      <c r="BY38" s="165"/>
      <c r="BZ38" s="165"/>
      <c r="CA38" s="165"/>
      <c r="CB38" s="165"/>
      <c r="CC38" s="165"/>
      <c r="CD38" s="165"/>
      <c r="CE38" s="165"/>
      <c r="CF38" s="165"/>
      <c r="CG38" s="165"/>
      <c r="CH38" s="165"/>
      <c r="CI38" s="165"/>
      <c r="CJ38" s="165"/>
      <c r="CK38" s="165"/>
      <c r="CL38" s="165"/>
    </row>
    <row r="39" spans="1:93" ht="8.25" customHeight="1">
      <c r="B39" s="165"/>
      <c r="C39" s="165"/>
      <c r="D39" s="165"/>
      <c r="E39" s="165"/>
      <c r="F39" s="165"/>
      <c r="G39" s="165"/>
      <c r="H39" s="165"/>
      <c r="I39" s="165"/>
      <c r="J39" s="165"/>
      <c r="K39" s="165"/>
      <c r="L39" s="165"/>
      <c r="M39" s="165"/>
      <c r="N39" s="165"/>
      <c r="O39" s="165"/>
      <c r="P39" s="165"/>
      <c r="Q39" s="165"/>
      <c r="R39" s="165"/>
      <c r="T39" s="165"/>
      <c r="U39" s="165"/>
      <c r="V39" s="165"/>
      <c r="W39" s="165"/>
      <c r="X39" s="165"/>
      <c r="Y39" s="165"/>
      <c r="Z39" s="165"/>
      <c r="AA39" s="165"/>
      <c r="AB39" s="165"/>
      <c r="AC39" s="165"/>
      <c r="AD39" s="165"/>
      <c r="AE39" s="165"/>
      <c r="AF39" s="165"/>
      <c r="AG39" s="165"/>
      <c r="AL39" s="165"/>
      <c r="AM39" s="165"/>
      <c r="AN39" s="165"/>
      <c r="AO39" s="165"/>
      <c r="AP39" s="165"/>
      <c r="AQ39" s="165"/>
      <c r="AR39" s="165"/>
      <c r="AS39" s="165"/>
      <c r="AT39" s="165"/>
      <c r="AU39" s="165"/>
      <c r="AV39" s="165"/>
      <c r="AW39" s="165"/>
      <c r="AX39" s="165"/>
      <c r="AY39" s="165"/>
      <c r="AZ39" s="165"/>
      <c r="BA39" s="165"/>
      <c r="BB39" s="165"/>
      <c r="BD39" s="165"/>
      <c r="BS39" s="165"/>
      <c r="BT39" s="165"/>
      <c r="BV39" s="165"/>
      <c r="BW39" s="165"/>
      <c r="BX39" s="165"/>
      <c r="BY39" s="165"/>
      <c r="BZ39" s="165"/>
      <c r="CA39" s="165"/>
      <c r="CB39" s="165"/>
      <c r="CC39" s="165"/>
      <c r="CD39" s="165"/>
      <c r="CE39" s="165"/>
      <c r="CF39" s="165"/>
      <c r="CG39" s="165"/>
      <c r="CH39" s="165"/>
      <c r="CI39" s="165"/>
      <c r="CJ39" s="165"/>
      <c r="CK39" s="165"/>
      <c r="CL39" s="165"/>
    </row>
    <row r="40" spans="1:93" ht="8.25" customHeight="1">
      <c r="B40" s="165"/>
      <c r="C40" s="165"/>
      <c r="D40" s="165"/>
      <c r="E40" s="165"/>
      <c r="F40" s="165"/>
      <c r="G40" s="165"/>
      <c r="H40" s="165"/>
      <c r="I40" s="165"/>
      <c r="J40" s="165"/>
      <c r="K40" s="165"/>
      <c r="L40" s="165"/>
      <c r="M40" s="165"/>
      <c r="N40" s="165"/>
      <c r="O40" s="165"/>
      <c r="P40" s="165"/>
      <c r="Q40" s="165"/>
      <c r="R40" s="165"/>
      <c r="T40" s="165"/>
      <c r="U40" s="165"/>
      <c r="V40" s="165"/>
      <c r="W40" s="165"/>
      <c r="X40" s="165"/>
      <c r="Y40" s="165"/>
      <c r="Z40" s="165"/>
      <c r="AA40" s="165"/>
      <c r="AB40" s="165"/>
      <c r="AC40" s="165"/>
      <c r="AD40" s="165"/>
      <c r="AE40" s="165"/>
      <c r="AF40" s="165"/>
      <c r="AG40" s="165"/>
      <c r="AL40" s="165"/>
      <c r="AM40" s="165"/>
      <c r="AN40" s="165"/>
      <c r="AO40" s="165"/>
      <c r="AP40" s="165"/>
      <c r="AQ40" s="165"/>
      <c r="AR40" s="165"/>
      <c r="AS40" s="165"/>
      <c r="AT40" s="165"/>
      <c r="AU40" s="165"/>
      <c r="AV40" s="165"/>
      <c r="AW40" s="165"/>
      <c r="AX40" s="165"/>
      <c r="AY40" s="165"/>
      <c r="AZ40" s="165"/>
      <c r="BA40" s="165"/>
      <c r="BB40" s="165"/>
      <c r="BD40" s="165"/>
      <c r="BT40" s="165"/>
      <c r="BV40" s="165"/>
      <c r="BW40" s="165"/>
      <c r="BX40" s="165"/>
      <c r="BY40" s="165"/>
      <c r="BZ40" s="165"/>
      <c r="CA40" s="165"/>
      <c r="CB40" s="165"/>
      <c r="CC40" s="165"/>
      <c r="CD40" s="165"/>
      <c r="CE40" s="165"/>
      <c r="CF40" s="165"/>
      <c r="CG40" s="165"/>
      <c r="CH40" s="165"/>
      <c r="CI40" s="165"/>
      <c r="CJ40" s="165"/>
      <c r="CK40" s="165"/>
      <c r="CL40" s="165"/>
    </row>
    <row r="41" spans="1:93" ht="14.25" customHeight="1"/>
    <row r="42" spans="1:93" ht="14.25" customHeight="1">
      <c r="B42" s="166"/>
      <c r="C42" s="167" t="s">
        <v>1054</v>
      </c>
      <c r="D42" s="168"/>
      <c r="E42" s="168"/>
      <c r="F42" s="168"/>
      <c r="G42" s="168"/>
      <c r="H42" s="168"/>
      <c r="I42" s="166"/>
      <c r="J42" s="166"/>
      <c r="K42" s="166"/>
      <c r="L42" s="166"/>
      <c r="M42" s="166"/>
      <c r="N42" s="153"/>
      <c r="O42" s="169"/>
      <c r="P42" s="153"/>
      <c r="Q42" s="153"/>
      <c r="R42" s="153"/>
      <c r="T42" s="153"/>
      <c r="U42" s="167" t="s">
        <v>1054</v>
      </c>
      <c r="V42" s="168"/>
      <c r="W42" s="168"/>
      <c r="X42" s="168"/>
      <c r="Y42" s="168"/>
      <c r="Z42" s="168"/>
      <c r="AA42" s="168"/>
      <c r="AB42" s="168"/>
      <c r="AC42" s="168"/>
      <c r="AD42" s="170"/>
      <c r="AE42" s="170"/>
      <c r="AF42" s="153"/>
      <c r="AG42" s="153"/>
      <c r="AH42" s="153"/>
      <c r="AI42" s="153"/>
      <c r="AJ42" s="153"/>
      <c r="AL42" s="153"/>
      <c r="AM42" s="167" t="s">
        <v>1054</v>
      </c>
      <c r="AN42" s="168"/>
      <c r="AO42" s="168"/>
      <c r="AP42" s="168"/>
      <c r="AQ42" s="168"/>
      <c r="AR42" s="170"/>
      <c r="AS42" s="170"/>
      <c r="AT42" s="170"/>
      <c r="AU42" s="170"/>
      <c r="AV42" s="170"/>
      <c r="AW42" s="170"/>
      <c r="AX42" s="153"/>
      <c r="AY42" s="153"/>
      <c r="AZ42" s="153"/>
      <c r="BA42" s="153"/>
      <c r="BB42" s="166"/>
      <c r="BD42" s="166"/>
      <c r="BE42" s="167" t="s">
        <v>1054</v>
      </c>
      <c r="BF42" s="168"/>
      <c r="BG42" s="168"/>
      <c r="BH42" s="168"/>
      <c r="BI42" s="168"/>
      <c r="BJ42" s="168"/>
      <c r="BK42" s="171" t="s">
        <v>1027</v>
      </c>
      <c r="BL42" s="170"/>
      <c r="BM42" s="170"/>
      <c r="BN42" s="170"/>
      <c r="BO42" s="170"/>
      <c r="BP42" s="153"/>
      <c r="BQ42" s="153"/>
      <c r="BR42" s="153"/>
      <c r="BS42" s="153"/>
      <c r="BT42" s="166"/>
      <c r="BV42" s="172" t="s">
        <v>1054</v>
      </c>
      <c r="BW42" s="167"/>
      <c r="BX42" s="173"/>
      <c r="BY42" s="173"/>
      <c r="BZ42" s="173"/>
      <c r="CA42" s="153"/>
      <c r="CB42" s="153"/>
      <c r="CC42" s="153"/>
      <c r="CD42" s="173"/>
      <c r="CE42" s="173"/>
      <c r="CF42" s="173"/>
      <c r="CG42" s="173"/>
      <c r="CH42" s="173"/>
      <c r="CI42" s="173"/>
      <c r="CJ42" s="173"/>
      <c r="CK42" s="173"/>
      <c r="CL42" s="173"/>
      <c r="CM42" s="173"/>
      <c r="CN42" s="173"/>
      <c r="CO42" s="153"/>
    </row>
    <row r="43" spans="1:93" ht="14.25" customHeight="1">
      <c r="B43" s="166"/>
      <c r="C43" s="166"/>
      <c r="D43" s="166"/>
      <c r="E43" s="166"/>
      <c r="F43" s="166"/>
      <c r="G43" s="166"/>
      <c r="H43" s="166"/>
      <c r="I43" s="171" t="s">
        <v>1055</v>
      </c>
      <c r="J43" s="171" t="s">
        <v>1016</v>
      </c>
      <c r="K43" s="171" t="s">
        <v>1056</v>
      </c>
      <c r="L43" s="171" t="s">
        <v>952</v>
      </c>
      <c r="M43" s="171" t="s">
        <v>950</v>
      </c>
      <c r="N43" s="153"/>
      <c r="O43" s="153"/>
      <c r="P43" s="153"/>
      <c r="Q43" s="153"/>
      <c r="R43" s="153"/>
      <c r="T43" s="153"/>
      <c r="U43" s="168"/>
      <c r="V43" s="168"/>
      <c r="W43" s="168"/>
      <c r="X43" s="168"/>
      <c r="Y43" s="168"/>
      <c r="Z43" s="168"/>
      <c r="AA43" s="171" t="s">
        <v>1057</v>
      </c>
      <c r="AB43" s="170" t="s">
        <v>1058</v>
      </c>
      <c r="AC43" s="170"/>
      <c r="AD43" s="170"/>
      <c r="AE43" s="170"/>
      <c r="AF43" s="153"/>
      <c r="AG43" s="153"/>
      <c r="AH43" s="153"/>
      <c r="AI43" s="153"/>
      <c r="AJ43" s="153"/>
      <c r="AL43" s="153"/>
      <c r="AM43" s="168"/>
      <c r="AN43" s="168"/>
      <c r="AO43" s="168"/>
      <c r="AP43" s="168"/>
      <c r="AQ43" s="168"/>
      <c r="AR43" s="168"/>
      <c r="AS43" s="171" t="s">
        <v>1057</v>
      </c>
      <c r="AT43" s="170"/>
      <c r="AU43" s="170"/>
      <c r="AV43" s="170"/>
      <c r="AW43" s="170"/>
      <c r="AX43" s="153"/>
      <c r="AY43" s="153"/>
      <c r="AZ43" s="153"/>
      <c r="BA43" s="153"/>
      <c r="BB43" s="166"/>
      <c r="BD43" s="166"/>
      <c r="BE43" s="168"/>
      <c r="BF43" s="168"/>
      <c r="BG43" s="168"/>
      <c r="BH43" s="168"/>
      <c r="BI43" s="168"/>
      <c r="BJ43" s="174" t="s">
        <v>124</v>
      </c>
      <c r="BK43" s="170">
        <f t="shared" ref="BK43:BK46" si="0">100%/4</f>
        <v>0.25</v>
      </c>
      <c r="BL43" s="170"/>
      <c r="BM43" s="170"/>
      <c r="BN43" s="170"/>
      <c r="BO43" s="170"/>
      <c r="BP43" s="153"/>
      <c r="BQ43" s="153"/>
      <c r="BR43" s="153"/>
      <c r="BS43" s="153"/>
      <c r="BT43" s="166"/>
      <c r="BV43" s="166"/>
      <c r="BW43" s="153"/>
      <c r="BX43" s="153"/>
      <c r="BY43" s="153"/>
      <c r="BZ43" s="173"/>
      <c r="CA43" s="173"/>
      <c r="CB43" s="173"/>
      <c r="CC43" s="173"/>
      <c r="CD43" s="173"/>
      <c r="CE43" s="173"/>
      <c r="CF43" s="173"/>
      <c r="CG43" s="173"/>
      <c r="CH43" s="173"/>
      <c r="CI43" s="175" t="s">
        <v>860</v>
      </c>
      <c r="CJ43" s="173"/>
      <c r="CK43" s="173"/>
      <c r="CL43" s="173"/>
      <c r="CM43" s="173"/>
      <c r="CN43" s="173"/>
      <c r="CO43" s="153"/>
    </row>
    <row r="44" spans="1:93" ht="14.25" customHeight="1">
      <c r="B44" s="166"/>
      <c r="C44" s="166"/>
      <c r="D44" s="166"/>
      <c r="E44" s="166"/>
      <c r="F44" s="166"/>
      <c r="G44" s="166"/>
      <c r="H44" s="166"/>
      <c r="I44" s="166"/>
      <c r="J44" s="166"/>
      <c r="K44" s="166"/>
      <c r="L44" s="166"/>
      <c r="M44" s="166"/>
      <c r="N44" s="153"/>
      <c r="O44" s="153"/>
      <c r="P44" s="153"/>
      <c r="Q44" s="153"/>
      <c r="R44" s="153"/>
      <c r="T44" s="153"/>
      <c r="U44" s="168"/>
      <c r="V44" s="168"/>
      <c r="W44" s="168"/>
      <c r="X44" s="168"/>
      <c r="Y44" s="168"/>
      <c r="Z44" s="174" t="s">
        <v>1059</v>
      </c>
      <c r="AA44" s="170">
        <v>0.55000000000000004</v>
      </c>
      <c r="AB44" s="170">
        <f t="shared" ref="AB44:AB47" si="1">1-AA44</f>
        <v>0.44999999999999996</v>
      </c>
      <c r="AC44" s="170"/>
      <c r="AD44" s="170"/>
      <c r="AE44" s="170"/>
      <c r="AF44" s="153"/>
      <c r="AG44" s="153"/>
      <c r="AH44" s="153"/>
      <c r="AI44" s="153"/>
      <c r="AJ44" s="153"/>
      <c r="AL44" s="153"/>
      <c r="AM44" s="168"/>
      <c r="AN44" s="168"/>
      <c r="AO44" s="168"/>
      <c r="AP44" s="168"/>
      <c r="AQ44" s="168"/>
      <c r="AR44" s="174" t="s">
        <v>1060</v>
      </c>
      <c r="AS44" s="170">
        <f t="shared" ref="AS44:AS49" si="2">100%/6</f>
        <v>0.16666666666666666</v>
      </c>
      <c r="AT44" s="170"/>
      <c r="AU44" s="170"/>
      <c r="AV44" s="170"/>
      <c r="AW44" s="170"/>
      <c r="AX44" s="153"/>
      <c r="AY44" s="153"/>
      <c r="AZ44" s="153"/>
      <c r="BA44" s="153"/>
      <c r="BB44" s="166"/>
      <c r="BD44" s="166"/>
      <c r="BE44" s="168"/>
      <c r="BF44" s="168"/>
      <c r="BG44" s="168"/>
      <c r="BH44" s="168"/>
      <c r="BI44" s="168"/>
      <c r="BJ44" s="174" t="s">
        <v>1061</v>
      </c>
      <c r="BK44" s="170">
        <f t="shared" si="0"/>
        <v>0.25</v>
      </c>
      <c r="BL44" s="170"/>
      <c r="BM44" s="170"/>
      <c r="BN44" s="170"/>
      <c r="BO44" s="170"/>
      <c r="BP44" s="153"/>
      <c r="BQ44" s="153"/>
      <c r="BR44" s="153"/>
      <c r="BS44" s="153"/>
      <c r="BT44" s="166"/>
      <c r="BV44" s="166"/>
      <c r="BW44" s="153"/>
      <c r="BX44" s="153"/>
      <c r="BY44" s="153"/>
      <c r="BZ44" s="173"/>
      <c r="CA44" s="173"/>
      <c r="CB44" s="173"/>
      <c r="CC44" s="173"/>
      <c r="CD44" s="173"/>
      <c r="CE44" s="173"/>
      <c r="CF44" s="173"/>
      <c r="CG44" s="173"/>
      <c r="CH44" s="173"/>
      <c r="CI44" s="175"/>
      <c r="CJ44" s="173" t="s">
        <v>861</v>
      </c>
      <c r="CK44" s="173" t="s">
        <v>862</v>
      </c>
      <c r="CL44" s="173" t="s">
        <v>863</v>
      </c>
      <c r="CM44" s="173"/>
      <c r="CN44" s="173"/>
      <c r="CO44" s="153"/>
    </row>
    <row r="45" spans="1:93" ht="14.25" customHeight="1">
      <c r="B45" s="166"/>
      <c r="C45" s="168"/>
      <c r="D45" s="153"/>
      <c r="E45" s="153"/>
      <c r="F45" s="153"/>
      <c r="G45" s="153"/>
      <c r="H45" s="174" t="s">
        <v>1062</v>
      </c>
      <c r="I45" s="168">
        <v>7000</v>
      </c>
      <c r="J45" s="168"/>
      <c r="K45" s="168"/>
      <c r="L45" s="168">
        <v>5000</v>
      </c>
      <c r="M45" s="168">
        <v>3500</v>
      </c>
      <c r="N45" s="153"/>
      <c r="O45" s="153"/>
      <c r="P45" s="153"/>
      <c r="Q45" s="153"/>
      <c r="R45" s="153"/>
      <c r="T45" s="153"/>
      <c r="U45" s="168"/>
      <c r="V45" s="168"/>
      <c r="W45" s="168"/>
      <c r="X45" s="168"/>
      <c r="Y45" s="168"/>
      <c r="Z45" s="174" t="s">
        <v>1063</v>
      </c>
      <c r="AA45" s="170">
        <v>0.68</v>
      </c>
      <c r="AB45" s="170">
        <f t="shared" si="1"/>
        <v>0.31999999999999995</v>
      </c>
      <c r="AC45" s="170"/>
      <c r="AD45" s="170"/>
      <c r="AE45" s="170"/>
      <c r="AF45" s="153"/>
      <c r="AG45" s="153"/>
      <c r="AH45" s="153"/>
      <c r="AI45" s="153"/>
      <c r="AJ45" s="153"/>
      <c r="AL45" s="153"/>
      <c r="AM45" s="168"/>
      <c r="AN45" s="168"/>
      <c r="AO45" s="168"/>
      <c r="AP45" s="168"/>
      <c r="AQ45" s="168"/>
      <c r="AR45" s="174" t="s">
        <v>1064</v>
      </c>
      <c r="AS45" s="170">
        <f t="shared" si="2"/>
        <v>0.16666666666666666</v>
      </c>
      <c r="AT45" s="170"/>
      <c r="AU45" s="170"/>
      <c r="AV45" s="170"/>
      <c r="AW45" s="170"/>
      <c r="AX45" s="153"/>
      <c r="AY45" s="153"/>
      <c r="AZ45" s="153"/>
      <c r="BA45" s="153"/>
      <c r="BB45" s="166"/>
      <c r="BD45" s="166"/>
      <c r="BE45" s="168"/>
      <c r="BF45" s="168"/>
      <c r="BG45" s="168"/>
      <c r="BH45" s="168"/>
      <c r="BI45" s="168"/>
      <c r="BJ45" s="174" t="s">
        <v>1065</v>
      </c>
      <c r="BK45" s="170">
        <f t="shared" si="0"/>
        <v>0.25</v>
      </c>
      <c r="BL45" s="170"/>
      <c r="BM45" s="170"/>
      <c r="BN45" s="170"/>
      <c r="BO45" s="170"/>
      <c r="BP45" s="153"/>
      <c r="BQ45" s="153"/>
      <c r="BR45" s="153"/>
      <c r="BS45" s="153"/>
      <c r="BT45" s="166"/>
      <c r="BV45" s="166"/>
      <c r="BW45" s="153"/>
      <c r="BX45" s="153"/>
      <c r="BY45" s="153"/>
      <c r="BZ45" s="173"/>
      <c r="CA45" s="173"/>
      <c r="CB45" s="173"/>
      <c r="CC45" s="173"/>
      <c r="CD45" s="173"/>
      <c r="CE45" s="173"/>
      <c r="CF45" s="173"/>
      <c r="CG45" s="173"/>
      <c r="CH45" s="173"/>
      <c r="CI45" s="175" t="s">
        <v>1066</v>
      </c>
      <c r="CJ45" s="176">
        <v>0.66</v>
      </c>
      <c r="CK45" s="176">
        <f t="shared" ref="CK45:CK50" si="3">100%-CJ45-10%</f>
        <v>0.23999999999999996</v>
      </c>
      <c r="CL45" s="176">
        <v>0.1</v>
      </c>
      <c r="CM45" s="173"/>
      <c r="CN45" s="173"/>
      <c r="CO45" s="153"/>
    </row>
    <row r="46" spans="1:93" ht="14.25" customHeight="1">
      <c r="B46" s="166"/>
      <c r="C46" s="168"/>
      <c r="D46" s="168"/>
      <c r="E46" s="168"/>
      <c r="F46" s="168"/>
      <c r="G46" s="168"/>
      <c r="H46" s="174" t="s">
        <v>1067</v>
      </c>
      <c r="I46" s="168">
        <v>15000</v>
      </c>
      <c r="J46" s="168"/>
      <c r="K46" s="168"/>
      <c r="L46" s="168">
        <v>5000</v>
      </c>
      <c r="M46" s="168">
        <v>3500</v>
      </c>
      <c r="N46" s="153"/>
      <c r="O46" s="153"/>
      <c r="P46" s="153"/>
      <c r="Q46" s="153"/>
      <c r="R46" s="153"/>
      <c r="T46" s="153"/>
      <c r="U46" s="168"/>
      <c r="V46" s="168"/>
      <c r="W46" s="168"/>
      <c r="X46" s="168"/>
      <c r="Y46" s="168"/>
      <c r="Z46" s="174" t="s">
        <v>1068</v>
      </c>
      <c r="AA46" s="170">
        <v>0.41</v>
      </c>
      <c r="AB46" s="170">
        <f t="shared" si="1"/>
        <v>0.59000000000000008</v>
      </c>
      <c r="AC46" s="170"/>
      <c r="AD46" s="170"/>
      <c r="AE46" s="170"/>
      <c r="AF46" s="153"/>
      <c r="AG46" s="153"/>
      <c r="AH46" s="153"/>
      <c r="AI46" s="153"/>
      <c r="AJ46" s="153"/>
      <c r="AL46" s="153"/>
      <c r="AM46" s="168"/>
      <c r="AN46" s="168"/>
      <c r="AO46" s="168"/>
      <c r="AP46" s="168"/>
      <c r="AQ46" s="168"/>
      <c r="AR46" s="174" t="s">
        <v>1069</v>
      </c>
      <c r="AS46" s="170">
        <f t="shared" si="2"/>
        <v>0.16666666666666666</v>
      </c>
      <c r="AT46" s="170"/>
      <c r="AU46" s="170"/>
      <c r="AV46" s="170"/>
      <c r="AW46" s="170"/>
      <c r="AX46" s="153"/>
      <c r="AY46" s="153"/>
      <c r="AZ46" s="153"/>
      <c r="BA46" s="153"/>
      <c r="BB46" s="166"/>
      <c r="BD46" s="166"/>
      <c r="BE46" s="168"/>
      <c r="BF46" s="168"/>
      <c r="BG46" s="168"/>
      <c r="BH46" s="168"/>
      <c r="BI46" s="168"/>
      <c r="BJ46" s="174" t="s">
        <v>1070</v>
      </c>
      <c r="BK46" s="170">
        <f t="shared" si="0"/>
        <v>0.25</v>
      </c>
      <c r="BL46" s="170"/>
      <c r="BM46" s="170"/>
      <c r="BN46" s="170"/>
      <c r="BO46" s="170"/>
      <c r="BP46" s="153"/>
      <c r="BQ46" s="153"/>
      <c r="BR46" s="153"/>
      <c r="BS46" s="153"/>
      <c r="BT46" s="166"/>
      <c r="BV46" s="166"/>
      <c r="BW46" s="153"/>
      <c r="BX46" s="153"/>
      <c r="BY46" s="153"/>
      <c r="BZ46" s="173"/>
      <c r="CA46" s="173"/>
      <c r="CB46" s="173"/>
      <c r="CC46" s="173"/>
      <c r="CD46" s="173"/>
      <c r="CE46" s="173"/>
      <c r="CF46" s="173"/>
      <c r="CG46" s="173"/>
      <c r="CH46" s="173"/>
      <c r="CI46" s="175" t="s">
        <v>1071</v>
      </c>
      <c r="CJ46" s="176">
        <v>0.84</v>
      </c>
      <c r="CK46" s="176">
        <f t="shared" si="3"/>
        <v>6.0000000000000026E-2</v>
      </c>
      <c r="CL46" s="176">
        <v>0.1</v>
      </c>
      <c r="CM46" s="173"/>
      <c r="CN46" s="173"/>
      <c r="CO46" s="153"/>
    </row>
    <row r="47" spans="1:93" ht="14.25" customHeight="1">
      <c r="B47" s="166"/>
      <c r="C47" s="168"/>
      <c r="D47" s="168"/>
      <c r="E47" s="168"/>
      <c r="F47" s="168"/>
      <c r="G47" s="168"/>
      <c r="H47" s="174" t="s">
        <v>1072</v>
      </c>
      <c r="I47" s="168"/>
      <c r="J47" s="168">
        <v>25000</v>
      </c>
      <c r="K47" s="168"/>
      <c r="L47" s="168">
        <v>5000</v>
      </c>
      <c r="M47" s="168">
        <v>3500</v>
      </c>
      <c r="N47" s="153"/>
      <c r="O47" s="153"/>
      <c r="P47" s="153"/>
      <c r="Q47" s="153"/>
      <c r="R47" s="153"/>
      <c r="T47" s="153"/>
      <c r="U47" s="168"/>
      <c r="V47" s="168"/>
      <c r="W47" s="168"/>
      <c r="X47" s="168"/>
      <c r="Y47" s="168"/>
      <c r="Z47" s="174" t="s">
        <v>1073</v>
      </c>
      <c r="AA47" s="170">
        <v>0.35</v>
      </c>
      <c r="AB47" s="170">
        <f t="shared" si="1"/>
        <v>0.65</v>
      </c>
      <c r="AC47" s="170"/>
      <c r="AD47" s="170"/>
      <c r="AE47" s="170"/>
      <c r="AF47" s="153"/>
      <c r="AG47" s="153"/>
      <c r="AH47" s="153"/>
      <c r="AI47" s="153"/>
      <c r="AJ47" s="153"/>
      <c r="AL47" s="153"/>
      <c r="AM47" s="168"/>
      <c r="AN47" s="168"/>
      <c r="AO47" s="168"/>
      <c r="AP47" s="168"/>
      <c r="AQ47" s="168"/>
      <c r="AR47" s="174" t="s">
        <v>1074</v>
      </c>
      <c r="AS47" s="170">
        <f t="shared" si="2"/>
        <v>0.16666666666666666</v>
      </c>
      <c r="AT47" s="170"/>
      <c r="AU47" s="170"/>
      <c r="AV47" s="170"/>
      <c r="AW47" s="170"/>
      <c r="AX47" s="153"/>
      <c r="AY47" s="153"/>
      <c r="AZ47" s="153"/>
      <c r="BA47" s="153"/>
      <c r="BB47" s="166"/>
      <c r="BD47" s="166"/>
      <c r="BE47" s="168"/>
      <c r="BF47" s="168"/>
      <c r="BG47" s="168"/>
      <c r="BH47" s="168"/>
      <c r="BI47" s="168"/>
      <c r="BJ47" s="174"/>
      <c r="BK47" s="170"/>
      <c r="BL47" s="170"/>
      <c r="BM47" s="170"/>
      <c r="BN47" s="170"/>
      <c r="BO47" s="170"/>
      <c r="BP47" s="153"/>
      <c r="BQ47" s="153"/>
      <c r="BR47" s="153"/>
      <c r="BS47" s="153"/>
      <c r="BT47" s="166"/>
      <c r="BV47" s="166"/>
      <c r="BW47" s="153"/>
      <c r="BX47" s="153"/>
      <c r="BY47" s="153"/>
      <c r="BZ47" s="173"/>
      <c r="CA47" s="173"/>
      <c r="CB47" s="173"/>
      <c r="CC47" s="173"/>
      <c r="CD47" s="173"/>
      <c r="CE47" s="173"/>
      <c r="CF47" s="173"/>
      <c r="CG47" s="173"/>
      <c r="CH47" s="173"/>
      <c r="CI47" s="175" t="s">
        <v>1075</v>
      </c>
      <c r="CJ47" s="176">
        <v>0.75</v>
      </c>
      <c r="CK47" s="176">
        <f t="shared" si="3"/>
        <v>0.15</v>
      </c>
      <c r="CL47" s="176">
        <v>0.1</v>
      </c>
      <c r="CM47" s="173"/>
      <c r="CN47" s="173"/>
      <c r="CO47" s="153"/>
    </row>
    <row r="48" spans="1:93" ht="14.25" customHeight="1">
      <c r="B48" s="166"/>
      <c r="C48" s="168"/>
      <c r="D48" s="153"/>
      <c r="E48" s="153"/>
      <c r="F48" s="153"/>
      <c r="G48" s="153"/>
      <c r="H48" s="174" t="s">
        <v>1076</v>
      </c>
      <c r="I48" s="168"/>
      <c r="J48" s="168"/>
      <c r="K48" s="168">
        <v>18000</v>
      </c>
      <c r="L48" s="168">
        <v>5000</v>
      </c>
      <c r="M48" s="168">
        <v>3500</v>
      </c>
      <c r="N48" s="153"/>
      <c r="O48" s="153"/>
      <c r="P48" s="153"/>
      <c r="Q48" s="153"/>
      <c r="R48" s="153"/>
      <c r="T48" s="153"/>
      <c r="U48" s="168"/>
      <c r="V48" s="168"/>
      <c r="W48" s="168"/>
      <c r="X48" s="168"/>
      <c r="Y48" s="168"/>
      <c r="Z48" s="174"/>
      <c r="AA48" s="168"/>
      <c r="AB48" s="170"/>
      <c r="AC48" s="170"/>
      <c r="AD48" s="170"/>
      <c r="AE48" s="170"/>
      <c r="AF48" s="153"/>
      <c r="AG48" s="153"/>
      <c r="AH48" s="153"/>
      <c r="AI48" s="153"/>
      <c r="AJ48" s="153"/>
      <c r="AL48" s="153"/>
      <c r="AM48" s="168"/>
      <c r="AN48" s="168"/>
      <c r="AO48" s="168"/>
      <c r="AP48" s="168"/>
      <c r="AQ48" s="168"/>
      <c r="AR48" s="174" t="s">
        <v>1077</v>
      </c>
      <c r="AS48" s="170">
        <f t="shared" si="2"/>
        <v>0.16666666666666666</v>
      </c>
      <c r="AT48" s="170"/>
      <c r="AU48" s="170"/>
      <c r="AV48" s="170"/>
      <c r="AW48" s="170"/>
      <c r="AX48" s="153"/>
      <c r="AY48" s="153"/>
      <c r="AZ48" s="153"/>
      <c r="BA48" s="153"/>
      <c r="BB48" s="166"/>
      <c r="BD48" s="166"/>
      <c r="BE48" s="168"/>
      <c r="BF48" s="168"/>
      <c r="BG48" s="168"/>
      <c r="BH48" s="168"/>
      <c r="BI48" s="168"/>
      <c r="BJ48" s="174"/>
      <c r="BK48" s="170" t="s">
        <v>1078</v>
      </c>
      <c r="BL48" s="170"/>
      <c r="BM48" s="170"/>
      <c r="BN48" s="170"/>
      <c r="BO48" s="170"/>
      <c r="BP48" s="153"/>
      <c r="BQ48" s="153"/>
      <c r="BR48" s="153"/>
      <c r="BS48" s="153"/>
      <c r="BT48" s="166"/>
      <c r="BV48" s="166"/>
      <c r="BW48" s="153"/>
      <c r="BX48" s="153"/>
      <c r="BY48" s="153"/>
      <c r="BZ48" s="173"/>
      <c r="CA48" s="173"/>
      <c r="CB48" s="173"/>
      <c r="CC48" s="173"/>
      <c r="CD48" s="173"/>
      <c r="CE48" s="173"/>
      <c r="CF48" s="173"/>
      <c r="CG48" s="173"/>
      <c r="CH48" s="173"/>
      <c r="CI48" s="175" t="s">
        <v>1079</v>
      </c>
      <c r="CJ48" s="176">
        <v>0.54</v>
      </c>
      <c r="CK48" s="176">
        <f t="shared" si="3"/>
        <v>0.36</v>
      </c>
      <c r="CL48" s="176">
        <v>0.1</v>
      </c>
      <c r="CM48" s="173"/>
      <c r="CN48" s="173"/>
      <c r="CO48" s="153"/>
    </row>
    <row r="49" spans="2:93" ht="14.25" customHeight="1">
      <c r="B49" s="166"/>
      <c r="C49" s="153"/>
      <c r="D49" s="153"/>
      <c r="E49" s="153"/>
      <c r="F49" s="153"/>
      <c r="G49" s="153"/>
      <c r="H49" s="153"/>
      <c r="I49" s="153"/>
      <c r="J49" s="153"/>
      <c r="K49" s="153"/>
      <c r="L49" s="153"/>
      <c r="M49" s="153"/>
      <c r="N49" s="153"/>
      <c r="O49" s="153"/>
      <c r="P49" s="153"/>
      <c r="Q49" s="153"/>
      <c r="R49" s="153"/>
      <c r="T49" s="153"/>
      <c r="U49" s="168"/>
      <c r="V49" s="168"/>
      <c r="W49" s="168"/>
      <c r="X49" s="168"/>
      <c r="Y49" s="168"/>
      <c r="Z49" s="174"/>
      <c r="AA49" s="168"/>
      <c r="AB49" s="170"/>
      <c r="AC49" s="170"/>
      <c r="AD49" s="170"/>
      <c r="AE49" s="170"/>
      <c r="AF49" s="153"/>
      <c r="AG49" s="153"/>
      <c r="AH49" s="153"/>
      <c r="AI49" s="153"/>
      <c r="AJ49" s="153"/>
      <c r="AL49" s="153"/>
      <c r="AM49" s="153"/>
      <c r="AN49" s="153"/>
      <c r="AO49" s="153"/>
      <c r="AP49" s="153"/>
      <c r="AQ49" s="153"/>
      <c r="AR49" s="174" t="s">
        <v>1080</v>
      </c>
      <c r="AS49" s="170">
        <f t="shared" si="2"/>
        <v>0.16666666666666666</v>
      </c>
      <c r="AT49" s="153"/>
      <c r="AU49" s="153"/>
      <c r="AV49" s="153"/>
      <c r="AW49" s="153"/>
      <c r="AX49" s="153"/>
      <c r="AY49" s="153"/>
      <c r="AZ49" s="153"/>
      <c r="BA49" s="153"/>
      <c r="BB49" s="166"/>
      <c r="BD49" s="166"/>
      <c r="BE49" s="168"/>
      <c r="BF49" s="168"/>
      <c r="BG49" s="168"/>
      <c r="BH49" s="168"/>
      <c r="BI49" s="168"/>
      <c r="BJ49" s="174" t="s">
        <v>1081</v>
      </c>
      <c r="BK49" s="170">
        <v>0.5</v>
      </c>
      <c r="BL49" s="170"/>
      <c r="BM49" s="170"/>
      <c r="BN49" s="170"/>
      <c r="BO49" s="170"/>
      <c r="BP49" s="153"/>
      <c r="BQ49" s="153"/>
      <c r="BR49" s="153"/>
      <c r="BS49" s="153"/>
      <c r="BT49" s="166"/>
      <c r="BV49" s="166"/>
      <c r="BW49" s="153"/>
      <c r="BX49" s="153"/>
      <c r="BY49" s="153"/>
      <c r="BZ49" s="173"/>
      <c r="CA49" s="173"/>
      <c r="CB49" s="173"/>
      <c r="CC49" s="173"/>
      <c r="CD49" s="173"/>
      <c r="CE49" s="173"/>
      <c r="CF49" s="173"/>
      <c r="CG49" s="173"/>
      <c r="CH49" s="173"/>
      <c r="CI49" s="175" t="s">
        <v>1082</v>
      </c>
      <c r="CJ49" s="176">
        <v>0.62</v>
      </c>
      <c r="CK49" s="176">
        <f t="shared" si="3"/>
        <v>0.28000000000000003</v>
      </c>
      <c r="CL49" s="176">
        <v>0.1</v>
      </c>
      <c r="CM49" s="173"/>
      <c r="CN49" s="173"/>
      <c r="CO49" s="153"/>
    </row>
    <row r="50" spans="2:93" ht="14.25" customHeight="1">
      <c r="B50" s="166"/>
      <c r="C50" s="153"/>
      <c r="D50" s="153"/>
      <c r="E50" s="153"/>
      <c r="F50" s="153"/>
      <c r="G50" s="153"/>
      <c r="H50" s="153"/>
      <c r="I50" s="153"/>
      <c r="J50" s="153"/>
      <c r="K50" s="153"/>
      <c r="L50" s="153"/>
      <c r="M50" s="153"/>
      <c r="N50" s="153"/>
      <c r="O50" s="153"/>
      <c r="P50" s="153"/>
      <c r="Q50" s="153"/>
      <c r="R50" s="153"/>
      <c r="T50" s="153"/>
      <c r="U50" s="153"/>
      <c r="V50" s="153"/>
      <c r="W50" s="153"/>
      <c r="X50" s="153"/>
      <c r="Y50" s="153"/>
      <c r="Z50" s="168"/>
      <c r="AA50" s="171" t="s">
        <v>1055</v>
      </c>
      <c r="AB50" s="153"/>
      <c r="AC50" s="153"/>
      <c r="AD50" s="153"/>
      <c r="AE50" s="153"/>
      <c r="AF50" s="153"/>
      <c r="AG50" s="153"/>
      <c r="AH50" s="153"/>
      <c r="AI50" s="153"/>
      <c r="AJ50" s="153"/>
      <c r="AL50" s="153"/>
      <c r="AM50" s="153"/>
      <c r="AN50" s="153"/>
      <c r="AO50" s="153"/>
      <c r="AP50" s="153"/>
      <c r="AQ50" s="153"/>
      <c r="AR50" s="153"/>
      <c r="AS50" s="153"/>
      <c r="AT50" s="153"/>
      <c r="AU50" s="153"/>
      <c r="AV50" s="153"/>
      <c r="AW50" s="153"/>
      <c r="AX50" s="153"/>
      <c r="AY50" s="153"/>
      <c r="AZ50" s="153"/>
      <c r="BA50" s="153"/>
      <c r="BB50" s="166"/>
      <c r="BD50" s="166"/>
      <c r="BE50" s="168"/>
      <c r="BF50" s="168"/>
      <c r="BG50" s="168"/>
      <c r="BH50" s="168"/>
      <c r="BI50" s="168"/>
      <c r="BJ50" s="174" t="s">
        <v>1083</v>
      </c>
      <c r="BK50" s="170">
        <v>0.4</v>
      </c>
      <c r="BL50" s="170"/>
      <c r="BM50" s="170"/>
      <c r="BN50" s="170"/>
      <c r="BO50" s="170"/>
      <c r="BP50" s="153"/>
      <c r="BQ50" s="153"/>
      <c r="BR50" s="153"/>
      <c r="BS50" s="153"/>
      <c r="BT50" s="166"/>
      <c r="BV50" s="166"/>
      <c r="BW50" s="153"/>
      <c r="BX50" s="153"/>
      <c r="BY50" s="153"/>
      <c r="BZ50" s="173"/>
      <c r="CA50" s="173"/>
      <c r="CB50" s="173"/>
      <c r="CC50" s="173"/>
      <c r="CD50" s="173"/>
      <c r="CE50" s="173"/>
      <c r="CF50" s="173"/>
      <c r="CG50" s="173"/>
      <c r="CH50" s="173"/>
      <c r="CI50" s="175" t="s">
        <v>1084</v>
      </c>
      <c r="CJ50" s="176">
        <v>0.4</v>
      </c>
      <c r="CK50" s="176">
        <f t="shared" si="3"/>
        <v>0.5</v>
      </c>
      <c r="CL50" s="176">
        <v>0.1</v>
      </c>
      <c r="CM50" s="173"/>
      <c r="CN50" s="173"/>
      <c r="CO50" s="153"/>
    </row>
    <row r="51" spans="2:93" ht="14.25" customHeight="1">
      <c r="B51" s="166"/>
      <c r="C51" s="153"/>
      <c r="D51" s="153"/>
      <c r="E51" s="153"/>
      <c r="F51" s="153"/>
      <c r="G51" s="153"/>
      <c r="H51" s="153"/>
      <c r="I51" s="153"/>
      <c r="J51" s="153"/>
      <c r="K51" s="153"/>
      <c r="L51" s="153"/>
      <c r="M51" s="153"/>
      <c r="N51" s="153"/>
      <c r="O51" s="153"/>
      <c r="P51" s="153"/>
      <c r="Q51" s="153"/>
      <c r="R51" s="153"/>
      <c r="T51" s="153"/>
      <c r="U51" s="153"/>
      <c r="V51" s="153"/>
      <c r="W51" s="153"/>
      <c r="X51" s="153"/>
      <c r="Y51" s="153"/>
      <c r="Z51" s="174" t="s">
        <v>1040</v>
      </c>
      <c r="AA51" s="168">
        <v>15000</v>
      </c>
      <c r="AB51" s="153"/>
      <c r="AC51" s="153"/>
      <c r="AD51" s="153"/>
      <c r="AE51" s="153"/>
      <c r="AF51" s="153"/>
      <c r="AG51" s="153"/>
      <c r="AH51" s="153"/>
      <c r="AI51" s="153"/>
      <c r="AJ51" s="153"/>
      <c r="AL51" s="153"/>
      <c r="AM51" s="153"/>
      <c r="AN51" s="153"/>
      <c r="AO51" s="153"/>
      <c r="AP51" s="153"/>
      <c r="AQ51" s="153"/>
      <c r="AR51" s="153"/>
      <c r="AS51" s="153"/>
      <c r="AT51" s="153"/>
      <c r="AU51" s="153"/>
      <c r="AV51" s="153"/>
      <c r="AW51" s="153"/>
      <c r="AX51" s="153"/>
      <c r="AY51" s="153"/>
      <c r="AZ51" s="153"/>
      <c r="BA51" s="153"/>
      <c r="BB51" s="166"/>
      <c r="BD51" s="166"/>
      <c r="BE51" s="168"/>
      <c r="BF51" s="168"/>
      <c r="BG51" s="168"/>
      <c r="BH51" s="168"/>
      <c r="BI51" s="168"/>
      <c r="BJ51" s="174" t="s">
        <v>1085</v>
      </c>
      <c r="BK51" s="170">
        <v>0.05</v>
      </c>
      <c r="BL51" s="170"/>
      <c r="BM51" s="170"/>
      <c r="BN51" s="170"/>
      <c r="BO51" s="170"/>
      <c r="BP51" s="153"/>
      <c r="BQ51" s="153"/>
      <c r="BR51" s="153"/>
      <c r="BS51" s="153"/>
      <c r="BT51" s="166"/>
      <c r="BV51" s="166"/>
      <c r="BW51" s="153"/>
      <c r="BX51" s="153"/>
      <c r="BY51" s="153"/>
      <c r="BZ51" s="173"/>
      <c r="CA51" s="173"/>
      <c r="CB51" s="173"/>
      <c r="CC51" s="173"/>
      <c r="CD51" s="173"/>
      <c r="CE51" s="173"/>
      <c r="CF51" s="173"/>
      <c r="CG51" s="173"/>
      <c r="CH51" s="173"/>
      <c r="CI51" s="175"/>
      <c r="CJ51" s="173"/>
      <c r="CK51" s="173"/>
      <c r="CL51" s="173"/>
      <c r="CM51" s="173"/>
      <c r="CN51" s="173"/>
      <c r="CO51" s="153"/>
    </row>
    <row r="52" spans="2:93" ht="14.25" customHeight="1">
      <c r="B52" s="166"/>
      <c r="C52" s="153"/>
      <c r="D52" s="153"/>
      <c r="E52" s="153"/>
      <c r="F52" s="153"/>
      <c r="G52" s="153"/>
      <c r="H52" s="153"/>
      <c r="I52" s="153"/>
      <c r="J52" s="153"/>
      <c r="K52" s="153"/>
      <c r="L52" s="153"/>
      <c r="M52" s="153"/>
      <c r="N52" s="153"/>
      <c r="O52" s="153"/>
      <c r="P52" s="153"/>
      <c r="Q52" s="153"/>
      <c r="R52" s="153"/>
      <c r="T52" s="153"/>
      <c r="U52" s="153"/>
      <c r="V52" s="153"/>
      <c r="W52" s="153"/>
      <c r="X52" s="153"/>
      <c r="Y52" s="153"/>
      <c r="Z52" s="174" t="s">
        <v>1039</v>
      </c>
      <c r="AA52" s="168">
        <v>7000</v>
      </c>
      <c r="AB52" s="153"/>
      <c r="AC52" s="153"/>
      <c r="AD52" s="153"/>
      <c r="AE52" s="153"/>
      <c r="AF52" s="153"/>
      <c r="AG52" s="153"/>
      <c r="AH52" s="153"/>
      <c r="AI52" s="153"/>
      <c r="AJ52" s="153"/>
      <c r="AL52" s="153"/>
      <c r="AM52" s="153"/>
      <c r="AN52" s="153"/>
      <c r="AO52" s="153"/>
      <c r="AP52" s="153"/>
      <c r="AQ52" s="153"/>
      <c r="AR52" s="153"/>
      <c r="AS52" s="153"/>
      <c r="AT52" s="153"/>
      <c r="AU52" s="153"/>
      <c r="AV52" s="153"/>
      <c r="AW52" s="153"/>
      <c r="AX52" s="153"/>
      <c r="AY52" s="153"/>
      <c r="AZ52" s="153"/>
      <c r="BA52" s="153"/>
      <c r="BB52" s="166"/>
      <c r="BD52" s="166"/>
      <c r="BE52" s="168"/>
      <c r="BF52" s="168"/>
      <c r="BG52" s="168"/>
      <c r="BH52" s="168"/>
      <c r="BI52" s="168"/>
      <c r="BJ52" s="174" t="s">
        <v>1086</v>
      </c>
      <c r="BK52" s="170">
        <v>0.05</v>
      </c>
      <c r="BL52" s="170"/>
      <c r="BM52" s="170"/>
      <c r="BN52" s="170"/>
      <c r="BO52" s="170"/>
      <c r="BP52" s="153"/>
      <c r="BQ52" s="153"/>
      <c r="BR52" s="153"/>
      <c r="BS52" s="153"/>
      <c r="BT52" s="166"/>
      <c r="BV52" s="166"/>
      <c r="BW52" s="153"/>
      <c r="BX52" s="153"/>
      <c r="BY52" s="153"/>
      <c r="BZ52" s="173"/>
      <c r="CA52" s="173"/>
      <c r="CB52" s="173"/>
      <c r="CC52" s="173"/>
      <c r="CD52" s="173"/>
      <c r="CE52" s="173"/>
      <c r="CF52" s="173"/>
      <c r="CG52" s="173"/>
      <c r="CH52" s="173"/>
      <c r="CI52" s="173"/>
      <c r="CJ52" s="173"/>
      <c r="CK52" s="173"/>
      <c r="CL52" s="173"/>
      <c r="CM52" s="173"/>
      <c r="CN52" s="173"/>
      <c r="CO52" s="153"/>
    </row>
    <row r="53" spans="2:93" ht="14.25" customHeight="1">
      <c r="B53" s="166"/>
      <c r="C53" s="153"/>
      <c r="D53" s="153"/>
      <c r="E53" s="153"/>
      <c r="F53" s="153"/>
      <c r="G53" s="153"/>
      <c r="H53" s="153"/>
      <c r="I53" s="153"/>
      <c r="J53" s="153"/>
      <c r="K53" s="153"/>
      <c r="L53" s="153"/>
      <c r="M53" s="153"/>
      <c r="N53" s="153"/>
      <c r="O53" s="153"/>
      <c r="P53" s="153"/>
      <c r="Q53" s="153"/>
      <c r="R53" s="153"/>
      <c r="T53" s="153"/>
      <c r="U53" s="153"/>
      <c r="V53" s="153"/>
      <c r="W53" s="153"/>
      <c r="X53" s="153"/>
      <c r="Y53" s="153"/>
      <c r="Z53" s="174" t="s">
        <v>1036</v>
      </c>
      <c r="AA53" s="168">
        <v>12000</v>
      </c>
      <c r="AB53" s="153"/>
      <c r="AC53" s="153"/>
      <c r="AD53" s="153"/>
      <c r="AE53" s="153"/>
      <c r="AF53" s="153"/>
      <c r="AG53" s="153"/>
      <c r="AH53" s="153"/>
      <c r="AI53" s="153"/>
      <c r="AJ53" s="153"/>
      <c r="AL53" s="153"/>
      <c r="AM53" s="153"/>
      <c r="AN53" s="153"/>
      <c r="AO53" s="153"/>
      <c r="AP53" s="153"/>
      <c r="AQ53" s="153"/>
      <c r="AR53" s="153"/>
      <c r="AS53" s="153"/>
      <c r="AT53" s="153"/>
      <c r="AU53" s="153"/>
      <c r="AV53" s="153"/>
      <c r="AW53" s="153"/>
      <c r="AX53" s="153"/>
      <c r="AY53" s="153"/>
      <c r="AZ53" s="153"/>
      <c r="BA53" s="153"/>
      <c r="BB53" s="166"/>
      <c r="BD53" s="166"/>
      <c r="BE53" s="168"/>
      <c r="BF53" s="168"/>
      <c r="BG53" s="168"/>
      <c r="BH53" s="168"/>
      <c r="BI53" s="168"/>
      <c r="BJ53" s="174"/>
      <c r="BK53" s="170"/>
      <c r="BL53" s="170"/>
      <c r="BM53" s="170"/>
      <c r="BN53" s="170"/>
      <c r="BO53" s="170"/>
      <c r="BP53" s="153"/>
      <c r="BQ53" s="153"/>
      <c r="BR53" s="153"/>
      <c r="BS53" s="153"/>
      <c r="BT53" s="166"/>
      <c r="BV53" s="166"/>
      <c r="BW53" s="153"/>
      <c r="BX53" s="153"/>
      <c r="BY53" s="153"/>
      <c r="BZ53" s="173"/>
      <c r="CA53" s="173"/>
      <c r="CB53" s="173"/>
      <c r="CC53" s="173"/>
      <c r="CD53" s="173"/>
      <c r="CE53" s="173"/>
      <c r="CF53" s="173"/>
      <c r="CG53" s="173"/>
      <c r="CH53" s="173"/>
      <c r="CI53" s="173"/>
      <c r="CJ53" s="173"/>
      <c r="CK53" s="173"/>
      <c r="CL53" s="173"/>
      <c r="CM53" s="173"/>
      <c r="CN53" s="173"/>
      <c r="CO53" s="153"/>
    </row>
    <row r="54" spans="2:93" ht="14.25" customHeight="1">
      <c r="B54" s="166"/>
      <c r="C54" s="153"/>
      <c r="D54" s="153"/>
      <c r="E54" s="153"/>
      <c r="F54" s="153"/>
      <c r="G54" s="153"/>
      <c r="H54" s="153"/>
      <c r="I54" s="153"/>
      <c r="J54" s="153"/>
      <c r="K54" s="153"/>
      <c r="L54" s="153"/>
      <c r="M54" s="153"/>
      <c r="N54" s="153"/>
      <c r="O54" s="153"/>
      <c r="P54" s="153"/>
      <c r="Q54" s="153"/>
      <c r="R54" s="153"/>
      <c r="T54" s="153"/>
      <c r="U54" s="153"/>
      <c r="V54" s="153"/>
      <c r="W54" s="153"/>
      <c r="X54" s="153"/>
      <c r="Y54" s="153"/>
      <c r="Z54" s="153"/>
      <c r="AA54" s="153"/>
      <c r="AB54" s="153"/>
      <c r="AC54" s="153"/>
      <c r="AD54" s="153"/>
      <c r="AE54" s="153"/>
      <c r="AF54" s="153"/>
      <c r="AG54" s="153"/>
      <c r="AH54" s="153"/>
      <c r="AI54" s="153"/>
      <c r="AJ54" s="153"/>
      <c r="AL54" s="153"/>
      <c r="AM54" s="153"/>
      <c r="AN54" s="153"/>
      <c r="AO54" s="153"/>
      <c r="AP54" s="153"/>
      <c r="AQ54" s="153"/>
      <c r="AR54" s="153"/>
      <c r="AS54" s="153"/>
      <c r="AT54" s="153"/>
      <c r="AU54" s="153"/>
      <c r="AV54" s="153"/>
      <c r="AW54" s="153"/>
      <c r="AX54" s="153"/>
      <c r="AY54" s="153"/>
      <c r="AZ54" s="153"/>
      <c r="BA54" s="153"/>
      <c r="BB54" s="166"/>
      <c r="BD54" s="166"/>
      <c r="BE54" s="168"/>
      <c r="BF54" s="168"/>
      <c r="BG54" s="168"/>
      <c r="BH54" s="168"/>
      <c r="BI54" s="168"/>
      <c r="BJ54" s="174"/>
      <c r="BK54" s="170"/>
      <c r="BL54" s="170"/>
      <c r="BM54" s="170"/>
      <c r="BN54" s="170"/>
      <c r="BO54" s="170"/>
      <c r="BP54" s="153"/>
      <c r="BQ54" s="153"/>
      <c r="BR54" s="153"/>
      <c r="BS54" s="153"/>
      <c r="BT54" s="166"/>
      <c r="BV54" s="166"/>
      <c r="BW54" s="153"/>
      <c r="BX54" s="153"/>
      <c r="BY54" s="153"/>
      <c r="BZ54" s="173"/>
      <c r="CA54" s="173"/>
      <c r="CB54" s="173"/>
      <c r="CC54" s="173"/>
      <c r="CD54" s="173"/>
      <c r="CE54" s="173"/>
      <c r="CF54" s="173"/>
      <c r="CG54" s="173"/>
      <c r="CH54" s="173"/>
      <c r="CI54" s="175" t="s">
        <v>877</v>
      </c>
      <c r="CJ54" s="176">
        <v>0.4</v>
      </c>
      <c r="CK54" s="176">
        <f>100%-CJ54-10%</f>
        <v>0.5</v>
      </c>
      <c r="CL54" s="176">
        <v>0.1</v>
      </c>
      <c r="CM54" s="173"/>
      <c r="CN54" s="173"/>
      <c r="CO54" s="153"/>
    </row>
    <row r="55" spans="2:93" ht="14.25" customHeight="1">
      <c r="B55" s="166"/>
      <c r="C55" s="153"/>
      <c r="D55" s="153"/>
      <c r="E55" s="153"/>
      <c r="F55" s="153"/>
      <c r="G55" s="153"/>
      <c r="H55" s="153"/>
      <c r="I55" s="153"/>
      <c r="J55" s="153"/>
      <c r="K55" s="153"/>
      <c r="L55" s="153"/>
      <c r="M55" s="153"/>
      <c r="N55" s="153"/>
      <c r="O55" s="153"/>
      <c r="P55" s="153"/>
      <c r="Q55" s="153"/>
      <c r="R55" s="153"/>
      <c r="T55" s="153"/>
      <c r="U55" s="153"/>
      <c r="V55" s="153"/>
      <c r="W55" s="153"/>
      <c r="X55" s="153"/>
      <c r="Y55" s="153"/>
      <c r="Z55" s="153"/>
      <c r="AA55" s="153"/>
      <c r="AB55" s="153"/>
      <c r="AC55" s="153"/>
      <c r="AD55" s="153"/>
      <c r="AE55" s="153"/>
      <c r="AF55" s="153"/>
      <c r="AG55" s="153"/>
      <c r="AH55" s="153"/>
      <c r="AI55" s="153"/>
      <c r="AJ55" s="153"/>
      <c r="AL55" s="153"/>
      <c r="AM55" s="153"/>
      <c r="AN55" s="153"/>
      <c r="AO55" s="153"/>
      <c r="AP55" s="153"/>
      <c r="AQ55" s="153"/>
      <c r="AR55" s="153"/>
      <c r="AS55" s="153"/>
      <c r="AT55" s="153"/>
      <c r="AU55" s="153"/>
      <c r="AV55" s="153"/>
      <c r="AW55" s="153"/>
      <c r="AX55" s="153"/>
      <c r="AY55" s="153"/>
      <c r="AZ55" s="153"/>
      <c r="BA55" s="153"/>
      <c r="BB55" s="166"/>
      <c r="BD55" s="166"/>
      <c r="BE55" s="168"/>
      <c r="BF55" s="168"/>
      <c r="BG55" s="168"/>
      <c r="BH55" s="168"/>
      <c r="BI55" s="168"/>
      <c r="BJ55" s="174"/>
      <c r="BK55" s="170" t="s">
        <v>1087</v>
      </c>
      <c r="BL55" s="170"/>
      <c r="BM55" s="170"/>
      <c r="BN55" s="170"/>
      <c r="BO55" s="170"/>
      <c r="BP55" s="153"/>
      <c r="BQ55" s="153"/>
      <c r="BR55" s="153"/>
      <c r="BS55" s="153"/>
      <c r="BT55" s="166"/>
      <c r="BV55" s="166"/>
      <c r="BW55" s="153"/>
      <c r="BX55" s="153"/>
      <c r="BY55" s="153"/>
      <c r="BZ55" s="173"/>
      <c r="CA55" s="173"/>
      <c r="CB55" s="173"/>
      <c r="CC55" s="173"/>
      <c r="CD55" s="173"/>
      <c r="CE55" s="173"/>
      <c r="CF55" s="173"/>
      <c r="CG55" s="173"/>
      <c r="CH55" s="173"/>
      <c r="CI55" s="175"/>
      <c r="CJ55" s="173"/>
      <c r="CK55" s="173"/>
      <c r="CL55" s="173"/>
      <c r="CM55" s="173"/>
      <c r="CN55" s="173"/>
      <c r="CO55" s="153"/>
    </row>
    <row r="56" spans="2:93" ht="14.25" customHeight="1">
      <c r="B56" s="166"/>
      <c r="C56" s="153"/>
      <c r="D56" s="153"/>
      <c r="E56" s="153"/>
      <c r="F56" s="153"/>
      <c r="G56" s="153"/>
      <c r="H56" s="153"/>
      <c r="I56" s="153"/>
      <c r="J56" s="153"/>
      <c r="K56" s="153"/>
      <c r="L56" s="153"/>
      <c r="M56" s="153"/>
      <c r="N56" s="153"/>
      <c r="O56" s="153"/>
      <c r="P56" s="153"/>
      <c r="Q56" s="153"/>
      <c r="R56" s="153"/>
      <c r="T56" s="153"/>
      <c r="U56" s="153"/>
      <c r="V56" s="153"/>
      <c r="W56" s="153"/>
      <c r="X56" s="153"/>
      <c r="Y56" s="153"/>
      <c r="Z56" s="168"/>
      <c r="AA56" s="171" t="s">
        <v>1055</v>
      </c>
      <c r="AB56" s="153"/>
      <c r="AC56" s="153"/>
      <c r="AD56" s="153"/>
      <c r="AE56" s="153"/>
      <c r="AF56" s="153"/>
      <c r="AG56" s="153"/>
      <c r="AH56" s="153"/>
      <c r="AI56" s="153"/>
      <c r="AJ56" s="153"/>
      <c r="AL56" s="153"/>
      <c r="AM56" s="153"/>
      <c r="AN56" s="153"/>
      <c r="AO56" s="153"/>
      <c r="AP56" s="153"/>
      <c r="AQ56" s="153"/>
      <c r="AR56" s="153"/>
      <c r="AS56" s="153"/>
      <c r="AT56" s="153"/>
      <c r="AU56" s="153"/>
      <c r="AV56" s="153"/>
      <c r="AW56" s="153"/>
      <c r="AX56" s="153"/>
      <c r="AY56" s="153"/>
      <c r="AZ56" s="153"/>
      <c r="BA56" s="153"/>
      <c r="BB56" s="166"/>
      <c r="BD56" s="166"/>
      <c r="BE56" s="168"/>
      <c r="BF56" s="168"/>
      <c r="BG56" s="168"/>
      <c r="BH56" s="168"/>
      <c r="BI56" s="168"/>
      <c r="BJ56" s="174" t="s">
        <v>1088</v>
      </c>
      <c r="BK56" s="170">
        <v>0.8</v>
      </c>
      <c r="BL56" s="170"/>
      <c r="BM56" s="170"/>
      <c r="BN56" s="170"/>
      <c r="BO56" s="170"/>
      <c r="BP56" s="153"/>
      <c r="BQ56" s="153"/>
      <c r="BR56" s="153"/>
      <c r="BS56" s="153"/>
      <c r="BT56" s="166"/>
      <c r="BV56" s="166"/>
      <c r="BW56" s="153"/>
      <c r="BX56" s="153"/>
      <c r="BY56" s="153"/>
      <c r="BZ56" s="173"/>
      <c r="CA56" s="173"/>
      <c r="CB56" s="173"/>
      <c r="CC56" s="173"/>
      <c r="CD56" s="173"/>
      <c r="CE56" s="173"/>
      <c r="CF56" s="173"/>
      <c r="CG56" s="173"/>
      <c r="CH56" s="173"/>
      <c r="CI56" s="173"/>
      <c r="CJ56" s="173"/>
      <c r="CK56" s="173"/>
      <c r="CL56" s="173"/>
      <c r="CM56" s="173"/>
      <c r="CN56" s="173"/>
      <c r="CO56" s="153"/>
    </row>
    <row r="57" spans="2:93" ht="14.25" customHeight="1">
      <c r="B57" s="166"/>
      <c r="C57" s="153"/>
      <c r="D57" s="153"/>
      <c r="E57" s="153"/>
      <c r="F57" s="153"/>
      <c r="G57" s="153"/>
      <c r="H57" s="153"/>
      <c r="I57" s="153"/>
      <c r="J57" s="153"/>
      <c r="K57" s="153"/>
      <c r="L57" s="153"/>
      <c r="M57" s="153"/>
      <c r="N57" s="153"/>
      <c r="O57" s="153"/>
      <c r="P57" s="153"/>
      <c r="Q57" s="153"/>
      <c r="R57" s="153"/>
      <c r="T57" s="153"/>
      <c r="U57" s="153"/>
      <c r="V57" s="153"/>
      <c r="W57" s="153"/>
      <c r="X57" s="153"/>
      <c r="Y57" s="153"/>
      <c r="Z57" s="174" t="s">
        <v>1089</v>
      </c>
      <c r="AA57" s="168">
        <v>7000</v>
      </c>
      <c r="AB57" s="153"/>
      <c r="AC57" s="153"/>
      <c r="AD57" s="153"/>
      <c r="AE57" s="153"/>
      <c r="AF57" s="153"/>
      <c r="AG57" s="153"/>
      <c r="AH57" s="153"/>
      <c r="AI57" s="153"/>
      <c r="AJ57" s="153"/>
      <c r="AL57" s="153"/>
      <c r="AM57" s="153"/>
      <c r="AN57" s="153"/>
      <c r="AO57" s="153"/>
      <c r="AP57" s="153"/>
      <c r="AQ57" s="153"/>
      <c r="AR57" s="153"/>
      <c r="AS57" s="153"/>
      <c r="AT57" s="153"/>
      <c r="AU57" s="153"/>
      <c r="AV57" s="153"/>
      <c r="AW57" s="153"/>
      <c r="AX57" s="153"/>
      <c r="AY57" s="153"/>
      <c r="AZ57" s="153"/>
      <c r="BA57" s="153"/>
      <c r="BB57" s="166"/>
      <c r="BD57" s="166"/>
      <c r="BE57" s="168"/>
      <c r="BF57" s="168"/>
      <c r="BG57" s="168"/>
      <c r="BH57" s="168"/>
      <c r="BI57" s="168"/>
      <c r="BJ57" s="174" t="s">
        <v>1090</v>
      </c>
      <c r="BK57" s="170">
        <v>0.2</v>
      </c>
      <c r="BL57" s="170"/>
      <c r="BM57" s="170"/>
      <c r="BN57" s="170"/>
      <c r="BO57" s="170"/>
      <c r="BP57" s="153"/>
      <c r="BQ57" s="153"/>
      <c r="BR57" s="153"/>
      <c r="BS57" s="153"/>
      <c r="BT57" s="166"/>
      <c r="BV57" s="166"/>
      <c r="BW57" s="153"/>
      <c r="BX57" s="153"/>
      <c r="BY57" s="153"/>
      <c r="BZ57" s="173"/>
      <c r="CA57" s="173"/>
      <c r="CB57" s="173"/>
      <c r="CC57" s="173"/>
      <c r="CD57" s="173"/>
      <c r="CE57" s="173"/>
      <c r="CF57" s="173"/>
      <c r="CG57" s="173"/>
      <c r="CH57" s="173"/>
      <c r="CI57" s="173"/>
      <c r="CJ57" s="173"/>
      <c r="CK57" s="173"/>
      <c r="CL57" s="173" t="s">
        <v>880</v>
      </c>
      <c r="CM57" s="173"/>
      <c r="CN57" s="173"/>
      <c r="CO57" s="153"/>
    </row>
    <row r="58" spans="2:93" ht="14.25" customHeight="1">
      <c r="B58" s="166"/>
      <c r="C58" s="153"/>
      <c r="D58" s="153"/>
      <c r="E58" s="153"/>
      <c r="F58" s="153"/>
      <c r="G58" s="153"/>
      <c r="H58" s="153"/>
      <c r="I58" s="153"/>
      <c r="J58" s="153"/>
      <c r="K58" s="153"/>
      <c r="L58" s="153"/>
      <c r="M58" s="153"/>
      <c r="N58" s="153"/>
      <c r="O58" s="153"/>
      <c r="P58" s="153"/>
      <c r="Q58" s="153"/>
      <c r="R58" s="153"/>
      <c r="T58" s="153"/>
      <c r="U58" s="153"/>
      <c r="V58" s="153"/>
      <c r="W58" s="153"/>
      <c r="X58" s="153"/>
      <c r="Y58" s="153"/>
      <c r="Z58" s="174" t="s">
        <v>1091</v>
      </c>
      <c r="AA58" s="168">
        <v>15000</v>
      </c>
      <c r="AB58" s="153"/>
      <c r="AC58" s="153"/>
      <c r="AD58" s="153"/>
      <c r="AE58" s="153"/>
      <c r="AF58" s="153"/>
      <c r="AG58" s="153"/>
      <c r="AH58" s="153"/>
      <c r="AI58" s="153"/>
      <c r="AJ58" s="153"/>
      <c r="AL58" s="153"/>
      <c r="AM58" s="153"/>
      <c r="AN58" s="153"/>
      <c r="AO58" s="153"/>
      <c r="AP58" s="153"/>
      <c r="AQ58" s="153"/>
      <c r="AR58" s="153"/>
      <c r="AS58" s="153"/>
      <c r="AT58" s="153"/>
      <c r="AU58" s="153"/>
      <c r="AV58" s="153"/>
      <c r="AW58" s="153"/>
      <c r="AX58" s="153"/>
      <c r="AY58" s="153"/>
      <c r="AZ58" s="153"/>
      <c r="BA58" s="153"/>
      <c r="BB58" s="166"/>
      <c r="BD58" s="166"/>
      <c r="BE58" s="168"/>
      <c r="BF58" s="168"/>
      <c r="BG58" s="168"/>
      <c r="BH58" s="168"/>
      <c r="BI58" s="168"/>
      <c r="BJ58" s="174"/>
      <c r="BK58" s="170"/>
      <c r="BL58" s="170"/>
      <c r="BM58" s="170"/>
      <c r="BN58" s="170"/>
      <c r="BO58" s="170"/>
      <c r="BP58" s="153"/>
      <c r="BQ58" s="153"/>
      <c r="BR58" s="153"/>
      <c r="BS58" s="153"/>
      <c r="BT58" s="166"/>
      <c r="BV58" s="166"/>
      <c r="BW58" s="153"/>
      <c r="BX58" s="153"/>
      <c r="BY58" s="153"/>
      <c r="BZ58" s="173"/>
      <c r="CA58" s="173"/>
      <c r="CB58" s="173"/>
      <c r="CC58" s="173"/>
      <c r="CD58" s="173"/>
      <c r="CE58" s="173"/>
      <c r="CF58" s="173"/>
      <c r="CG58" s="173"/>
      <c r="CH58" s="173"/>
      <c r="CI58" s="175" t="s">
        <v>879</v>
      </c>
      <c r="CJ58" s="173"/>
      <c r="CK58" s="173"/>
      <c r="CL58" s="173"/>
      <c r="CM58" s="173"/>
      <c r="CN58" s="173"/>
      <c r="CO58" s="153"/>
    </row>
    <row r="59" spans="2:93" ht="14.25" customHeight="1">
      <c r="B59" s="166"/>
      <c r="C59" s="153"/>
      <c r="D59" s="153"/>
      <c r="E59" s="153"/>
      <c r="F59" s="153"/>
      <c r="G59" s="153"/>
      <c r="H59" s="153"/>
      <c r="I59" s="153"/>
      <c r="J59" s="153"/>
      <c r="K59" s="153"/>
      <c r="L59" s="153"/>
      <c r="M59" s="153"/>
      <c r="N59" s="153"/>
      <c r="O59" s="153"/>
      <c r="P59" s="153"/>
      <c r="Q59" s="153"/>
      <c r="R59" s="153"/>
      <c r="T59" s="153"/>
      <c r="U59" s="153"/>
      <c r="V59" s="153"/>
      <c r="W59" s="153"/>
      <c r="X59" s="153"/>
      <c r="Y59" s="153"/>
      <c r="Z59" s="153"/>
      <c r="AA59" s="153"/>
      <c r="AB59" s="153"/>
      <c r="AC59" s="153"/>
      <c r="AD59" s="153"/>
      <c r="AE59" s="153"/>
      <c r="AF59" s="153"/>
      <c r="AG59" s="153"/>
      <c r="AH59" s="153"/>
      <c r="AI59" s="153"/>
      <c r="AJ59" s="153"/>
      <c r="AL59" s="153"/>
      <c r="AM59" s="153"/>
      <c r="AN59" s="153"/>
      <c r="AO59" s="153"/>
      <c r="AP59" s="153"/>
      <c r="AQ59" s="153"/>
      <c r="AR59" s="153"/>
      <c r="AS59" s="153"/>
      <c r="AT59" s="153"/>
      <c r="AU59" s="153"/>
      <c r="AV59" s="153"/>
      <c r="AW59" s="153"/>
      <c r="AX59" s="153"/>
      <c r="AY59" s="153"/>
      <c r="AZ59" s="153"/>
      <c r="BA59" s="153"/>
      <c r="BB59" s="166"/>
      <c r="BD59" s="166"/>
      <c r="BE59" s="168"/>
      <c r="BF59" s="168"/>
      <c r="BG59" s="168"/>
      <c r="BH59" s="168"/>
      <c r="BI59" s="168"/>
      <c r="BJ59" s="174"/>
      <c r="BK59" s="170"/>
      <c r="BL59" s="170"/>
      <c r="BM59" s="170"/>
      <c r="BN59" s="170"/>
      <c r="BO59" s="170"/>
      <c r="BP59" s="153"/>
      <c r="BQ59" s="153"/>
      <c r="BR59" s="153"/>
      <c r="BS59" s="153"/>
      <c r="BT59" s="166"/>
      <c r="BV59" s="166"/>
      <c r="BW59" s="153"/>
      <c r="BX59" s="153"/>
      <c r="BY59" s="153"/>
      <c r="BZ59" s="173"/>
      <c r="CA59" s="173"/>
      <c r="CB59" s="173"/>
      <c r="CC59" s="173"/>
      <c r="CD59" s="173"/>
      <c r="CE59" s="173"/>
      <c r="CF59" s="173"/>
      <c r="CG59" s="173"/>
      <c r="CH59" s="173"/>
      <c r="CI59" s="175"/>
      <c r="CJ59" s="173" t="s">
        <v>861</v>
      </c>
      <c r="CK59" s="173" t="s">
        <v>862</v>
      </c>
      <c r="CL59" s="173" t="s">
        <v>863</v>
      </c>
      <c r="CM59" s="173"/>
      <c r="CN59" s="173"/>
      <c r="CO59" s="153"/>
    </row>
    <row r="60" spans="2:93" ht="14.25" customHeight="1">
      <c r="B60" s="166"/>
      <c r="C60" s="153"/>
      <c r="D60" s="153"/>
      <c r="E60" s="153"/>
      <c r="F60" s="153"/>
      <c r="G60" s="153"/>
      <c r="H60" s="153"/>
      <c r="I60" s="153"/>
      <c r="J60" s="153"/>
      <c r="K60" s="153"/>
      <c r="L60" s="153"/>
      <c r="M60" s="153"/>
      <c r="N60" s="153"/>
      <c r="O60" s="153"/>
      <c r="P60" s="153"/>
      <c r="Q60" s="153"/>
      <c r="R60" s="153"/>
      <c r="T60" s="153"/>
      <c r="U60" s="153"/>
      <c r="V60" s="153"/>
      <c r="W60" s="153"/>
      <c r="X60" s="153"/>
      <c r="Y60" s="153"/>
      <c r="Z60" s="153"/>
      <c r="AA60" s="153"/>
      <c r="AB60" s="153"/>
      <c r="AC60" s="153"/>
      <c r="AD60" s="153"/>
      <c r="AE60" s="153"/>
      <c r="AF60" s="153"/>
      <c r="AG60" s="153"/>
      <c r="AH60" s="153"/>
      <c r="AI60" s="153"/>
      <c r="AJ60" s="153"/>
      <c r="AL60" s="153"/>
      <c r="AM60" s="153"/>
      <c r="AN60" s="153"/>
      <c r="AO60" s="153"/>
      <c r="AP60" s="153"/>
      <c r="AQ60" s="153"/>
      <c r="AR60" s="153"/>
      <c r="AS60" s="153"/>
      <c r="AT60" s="153"/>
      <c r="AU60" s="153"/>
      <c r="AV60" s="153"/>
      <c r="AW60" s="153"/>
      <c r="AX60" s="153"/>
      <c r="AY60" s="153"/>
      <c r="AZ60" s="153"/>
      <c r="BA60" s="153"/>
      <c r="BB60" s="166"/>
      <c r="BD60" s="166"/>
      <c r="BE60" s="168"/>
      <c r="BF60" s="168"/>
      <c r="BG60" s="168"/>
      <c r="BH60" s="168"/>
      <c r="BI60" s="168"/>
      <c r="BJ60" s="174"/>
      <c r="BK60" s="170"/>
      <c r="BL60" s="170"/>
      <c r="BM60" s="170"/>
      <c r="BN60" s="170"/>
      <c r="BO60" s="170"/>
      <c r="BP60" s="153"/>
      <c r="BQ60" s="153"/>
      <c r="BR60" s="153"/>
      <c r="BS60" s="153"/>
      <c r="BT60" s="166"/>
      <c r="BV60" s="166"/>
      <c r="BW60" s="153"/>
      <c r="BX60" s="153"/>
      <c r="BY60" s="153"/>
      <c r="BZ60" s="173"/>
      <c r="CA60" s="173"/>
      <c r="CB60" s="173"/>
      <c r="CC60" s="173"/>
      <c r="CD60" s="173"/>
      <c r="CE60" s="173"/>
      <c r="CF60" s="173"/>
      <c r="CG60" s="173"/>
      <c r="CH60" s="173"/>
      <c r="CI60" s="175" t="s">
        <v>1092</v>
      </c>
      <c r="CJ60" s="176">
        <v>0.66</v>
      </c>
      <c r="CK60" s="176">
        <f t="shared" ref="CK60:CK67" si="4">100%-CJ60-10%</f>
        <v>0.23999999999999996</v>
      </c>
      <c r="CL60" s="176">
        <v>0.1</v>
      </c>
      <c r="CM60" s="173"/>
      <c r="CN60" s="173"/>
      <c r="CO60" s="153"/>
    </row>
    <row r="61" spans="2:93" ht="14.25" customHeight="1">
      <c r="B61" s="166"/>
      <c r="C61" s="153"/>
      <c r="D61" s="153"/>
      <c r="E61" s="153"/>
      <c r="F61" s="153"/>
      <c r="G61" s="153"/>
      <c r="H61" s="153"/>
      <c r="I61" s="153"/>
      <c r="J61" s="153"/>
      <c r="K61" s="153"/>
      <c r="L61" s="153"/>
      <c r="M61" s="153"/>
      <c r="N61" s="153"/>
      <c r="O61" s="153"/>
      <c r="P61" s="153"/>
      <c r="Q61" s="153"/>
      <c r="R61" s="153"/>
      <c r="T61" s="153"/>
      <c r="U61" s="153"/>
      <c r="V61" s="153"/>
      <c r="W61" s="153"/>
      <c r="X61" s="153"/>
      <c r="Y61" s="153"/>
      <c r="Z61" s="153"/>
      <c r="AA61" s="153"/>
      <c r="AB61" s="153"/>
      <c r="AC61" s="153"/>
      <c r="AD61" s="153"/>
      <c r="AE61" s="153"/>
      <c r="AF61" s="153"/>
      <c r="AG61" s="153"/>
      <c r="AH61" s="153"/>
      <c r="AI61" s="153"/>
      <c r="AJ61" s="153"/>
      <c r="AL61" s="153"/>
      <c r="AM61" s="153"/>
      <c r="AN61" s="153"/>
      <c r="AO61" s="153"/>
      <c r="AP61" s="153"/>
      <c r="AQ61" s="153"/>
      <c r="AR61" s="153"/>
      <c r="AS61" s="153"/>
      <c r="AT61" s="153"/>
      <c r="AU61" s="153"/>
      <c r="AV61" s="153"/>
      <c r="AW61" s="153"/>
      <c r="AX61" s="153"/>
      <c r="AY61" s="153"/>
      <c r="AZ61" s="153"/>
      <c r="BA61" s="153"/>
      <c r="BB61" s="166"/>
      <c r="BD61" s="166"/>
      <c r="BE61" s="168"/>
      <c r="BF61" s="168"/>
      <c r="BG61" s="168"/>
      <c r="BH61" s="168"/>
      <c r="BI61" s="168"/>
      <c r="BJ61" s="174"/>
      <c r="BK61" s="170"/>
      <c r="BL61" s="170"/>
      <c r="BM61" s="170"/>
      <c r="BN61" s="170"/>
      <c r="BO61" s="170"/>
      <c r="BP61" s="153"/>
      <c r="BQ61" s="153"/>
      <c r="BR61" s="153"/>
      <c r="BS61" s="153"/>
      <c r="BT61" s="166"/>
      <c r="BV61" s="166"/>
      <c r="BW61" s="153"/>
      <c r="BX61" s="153"/>
      <c r="BY61" s="153"/>
      <c r="BZ61" s="173"/>
      <c r="CA61" s="173"/>
      <c r="CB61" s="173"/>
      <c r="CC61" s="173"/>
      <c r="CD61" s="173"/>
      <c r="CE61" s="173"/>
      <c r="CF61" s="173"/>
      <c r="CG61" s="173"/>
      <c r="CH61" s="173"/>
      <c r="CI61" s="175" t="s">
        <v>1093</v>
      </c>
      <c r="CJ61" s="176">
        <v>0.84</v>
      </c>
      <c r="CK61" s="176">
        <f t="shared" si="4"/>
        <v>6.0000000000000026E-2</v>
      </c>
      <c r="CL61" s="176">
        <v>0.1</v>
      </c>
      <c r="CM61" s="173"/>
      <c r="CN61" s="173"/>
      <c r="CO61" s="153"/>
    </row>
    <row r="62" spans="2:93" ht="14.25" customHeight="1">
      <c r="B62" s="166"/>
      <c r="C62" s="153"/>
      <c r="D62" s="153"/>
      <c r="E62" s="153"/>
      <c r="F62" s="153"/>
      <c r="G62" s="153"/>
      <c r="H62" s="153"/>
      <c r="I62" s="153"/>
      <c r="J62" s="153"/>
      <c r="K62" s="153"/>
      <c r="L62" s="153"/>
      <c r="M62" s="153"/>
      <c r="N62" s="153"/>
      <c r="O62" s="153"/>
      <c r="P62" s="153"/>
      <c r="Q62" s="153"/>
      <c r="R62" s="153"/>
      <c r="T62" s="153"/>
      <c r="U62" s="153"/>
      <c r="V62" s="153"/>
      <c r="W62" s="153"/>
      <c r="X62" s="153"/>
      <c r="Y62" s="153"/>
      <c r="Z62" s="153"/>
      <c r="AA62" s="153"/>
      <c r="AB62" s="153"/>
      <c r="AC62" s="153"/>
      <c r="AD62" s="153"/>
      <c r="AE62" s="153"/>
      <c r="AF62" s="153"/>
      <c r="AG62" s="153"/>
      <c r="AH62" s="153"/>
      <c r="AI62" s="153"/>
      <c r="AJ62" s="153"/>
      <c r="AL62" s="153"/>
      <c r="AM62" s="153"/>
      <c r="AN62" s="153"/>
      <c r="AO62" s="153"/>
      <c r="AP62" s="153"/>
      <c r="AQ62" s="153"/>
      <c r="AR62" s="153"/>
      <c r="AS62" s="153"/>
      <c r="AT62" s="153"/>
      <c r="AU62" s="153"/>
      <c r="AV62" s="153"/>
      <c r="AW62" s="153"/>
      <c r="AX62" s="153"/>
      <c r="AY62" s="153"/>
      <c r="AZ62" s="153"/>
      <c r="BA62" s="153"/>
      <c r="BB62" s="166"/>
      <c r="BD62" s="166"/>
      <c r="BE62" s="153"/>
      <c r="BF62" s="153"/>
      <c r="BG62" s="153"/>
      <c r="BH62" s="153"/>
      <c r="BI62" s="153"/>
      <c r="BJ62" s="153"/>
      <c r="BK62" s="153"/>
      <c r="BL62" s="153"/>
      <c r="BM62" s="153"/>
      <c r="BN62" s="153"/>
      <c r="BO62" s="153"/>
      <c r="BP62" s="153"/>
      <c r="BQ62" s="153"/>
      <c r="BR62" s="153"/>
      <c r="BS62" s="153"/>
      <c r="BT62" s="166"/>
      <c r="BV62" s="166"/>
      <c r="BW62" s="153"/>
      <c r="BX62" s="153"/>
      <c r="BY62" s="153"/>
      <c r="BZ62" s="173"/>
      <c r="CA62" s="173"/>
      <c r="CB62" s="173"/>
      <c r="CC62" s="173"/>
      <c r="CD62" s="173"/>
      <c r="CE62" s="173"/>
      <c r="CF62" s="173"/>
      <c r="CG62" s="173"/>
      <c r="CH62" s="173"/>
      <c r="CI62" s="175" t="s">
        <v>1094</v>
      </c>
      <c r="CJ62" s="176">
        <v>0.75</v>
      </c>
      <c r="CK62" s="176">
        <f t="shared" si="4"/>
        <v>0.15</v>
      </c>
      <c r="CL62" s="176">
        <v>0.1</v>
      </c>
      <c r="CM62" s="173"/>
      <c r="CN62" s="173"/>
      <c r="CO62" s="153"/>
    </row>
    <row r="63" spans="2:93" ht="14.25" customHeight="1">
      <c r="B63" s="166"/>
      <c r="C63" s="153"/>
      <c r="D63" s="153"/>
      <c r="E63" s="153"/>
      <c r="F63" s="153"/>
      <c r="G63" s="153"/>
      <c r="H63" s="153"/>
      <c r="I63" s="153"/>
      <c r="J63" s="153"/>
      <c r="K63" s="153"/>
      <c r="L63" s="153"/>
      <c r="M63" s="153"/>
      <c r="N63" s="153"/>
      <c r="O63" s="153"/>
      <c r="P63" s="153"/>
      <c r="Q63" s="153"/>
      <c r="R63" s="153"/>
      <c r="T63" s="153"/>
      <c r="U63" s="153"/>
      <c r="V63" s="153"/>
      <c r="W63" s="153"/>
      <c r="X63" s="153"/>
      <c r="Y63" s="153"/>
      <c r="Z63" s="153"/>
      <c r="AA63" s="153"/>
      <c r="AB63" s="153"/>
      <c r="AC63" s="153"/>
      <c r="AD63" s="153"/>
      <c r="AE63" s="153"/>
      <c r="AF63" s="153"/>
      <c r="AG63" s="153"/>
      <c r="AH63" s="153"/>
      <c r="AI63" s="153"/>
      <c r="AJ63" s="153"/>
      <c r="AL63" s="153"/>
      <c r="AM63" s="153"/>
      <c r="AN63" s="153"/>
      <c r="AO63" s="153"/>
      <c r="AP63" s="153"/>
      <c r="AQ63" s="153"/>
      <c r="AR63" s="153"/>
      <c r="AS63" s="153"/>
      <c r="AT63" s="153"/>
      <c r="AU63" s="153"/>
      <c r="AV63" s="153"/>
      <c r="AW63" s="153"/>
      <c r="AX63" s="153"/>
      <c r="AY63" s="153"/>
      <c r="AZ63" s="153"/>
      <c r="BA63" s="153"/>
      <c r="BB63" s="166"/>
      <c r="BD63" s="166"/>
      <c r="BE63" s="153"/>
      <c r="BF63" s="153"/>
      <c r="BG63" s="153"/>
      <c r="BH63" s="153"/>
      <c r="BI63" s="153"/>
      <c r="BJ63" s="153"/>
      <c r="BK63" s="153"/>
      <c r="BL63" s="153"/>
      <c r="BM63" s="153"/>
      <c r="BN63" s="153"/>
      <c r="BO63" s="153"/>
      <c r="BP63" s="153"/>
      <c r="BQ63" s="153"/>
      <c r="BR63" s="153"/>
      <c r="BS63" s="153"/>
      <c r="BT63" s="166"/>
      <c r="BV63" s="166"/>
      <c r="BW63" s="153"/>
      <c r="BX63" s="153"/>
      <c r="BY63" s="153"/>
      <c r="BZ63" s="173"/>
      <c r="CA63" s="173"/>
      <c r="CB63" s="173"/>
      <c r="CC63" s="173"/>
      <c r="CD63" s="173"/>
      <c r="CE63" s="173"/>
      <c r="CF63" s="173"/>
      <c r="CG63" s="173"/>
      <c r="CH63" s="173"/>
      <c r="CI63" s="175" t="s">
        <v>1095</v>
      </c>
      <c r="CJ63" s="176">
        <v>0.54</v>
      </c>
      <c r="CK63" s="176">
        <f t="shared" si="4"/>
        <v>0.36</v>
      </c>
      <c r="CL63" s="176">
        <v>0.1</v>
      </c>
      <c r="CM63" s="173"/>
      <c r="CN63" s="173"/>
      <c r="CO63" s="153"/>
    </row>
    <row r="64" spans="2:93" ht="14.25" customHeight="1">
      <c r="B64" s="166"/>
      <c r="C64" s="153"/>
      <c r="D64" s="153"/>
      <c r="E64" s="153"/>
      <c r="F64" s="153"/>
      <c r="G64" s="153"/>
      <c r="H64" s="153"/>
      <c r="I64" s="153"/>
      <c r="J64" s="153"/>
      <c r="K64" s="153"/>
      <c r="L64" s="153"/>
      <c r="M64" s="153"/>
      <c r="N64" s="153"/>
      <c r="O64" s="153"/>
      <c r="P64" s="153"/>
      <c r="Q64" s="153"/>
      <c r="R64" s="153"/>
      <c r="T64" s="153"/>
      <c r="U64" s="153"/>
      <c r="V64" s="153"/>
      <c r="W64" s="153"/>
      <c r="X64" s="153"/>
      <c r="Y64" s="153"/>
      <c r="Z64" s="153"/>
      <c r="AA64" s="153"/>
      <c r="AB64" s="153"/>
      <c r="AC64" s="153"/>
      <c r="AD64" s="153"/>
      <c r="AE64" s="153"/>
      <c r="AF64" s="153"/>
      <c r="AG64" s="153"/>
      <c r="AH64" s="153"/>
      <c r="AI64" s="153"/>
      <c r="AJ64" s="153"/>
      <c r="AL64" s="153"/>
      <c r="AM64" s="153"/>
      <c r="AN64" s="153"/>
      <c r="AO64" s="153"/>
      <c r="AP64" s="153"/>
      <c r="AQ64" s="153"/>
      <c r="AR64" s="153"/>
      <c r="AS64" s="153"/>
      <c r="AT64" s="153"/>
      <c r="AU64" s="153"/>
      <c r="AV64" s="153"/>
      <c r="AW64" s="153"/>
      <c r="AX64" s="153"/>
      <c r="AY64" s="153"/>
      <c r="AZ64" s="153"/>
      <c r="BA64" s="153"/>
      <c r="BB64" s="166"/>
      <c r="BD64" s="166"/>
      <c r="BE64" s="153"/>
      <c r="BF64" s="153"/>
      <c r="BG64" s="153"/>
      <c r="BH64" s="153"/>
      <c r="BI64" s="153"/>
      <c r="BJ64" s="153"/>
      <c r="BK64" s="153"/>
      <c r="BL64" s="153"/>
      <c r="BM64" s="153"/>
      <c r="BN64" s="153"/>
      <c r="BO64" s="153"/>
      <c r="BP64" s="153"/>
      <c r="BQ64" s="153"/>
      <c r="BR64" s="153"/>
      <c r="BS64" s="153"/>
      <c r="BT64" s="166"/>
      <c r="BV64" s="166"/>
      <c r="BW64" s="153"/>
      <c r="BX64" s="153"/>
      <c r="BY64" s="153"/>
      <c r="BZ64" s="173"/>
      <c r="CA64" s="173"/>
      <c r="CB64" s="173"/>
      <c r="CC64" s="173"/>
      <c r="CD64" s="173"/>
      <c r="CE64" s="173"/>
      <c r="CF64" s="173"/>
      <c r="CG64" s="173"/>
      <c r="CH64" s="173"/>
      <c r="CI64" s="175" t="s">
        <v>1096</v>
      </c>
      <c r="CJ64" s="176">
        <v>0.62</v>
      </c>
      <c r="CK64" s="176">
        <f t="shared" si="4"/>
        <v>0.28000000000000003</v>
      </c>
      <c r="CL64" s="176">
        <v>0.1</v>
      </c>
      <c r="CM64" s="173"/>
      <c r="CN64" s="173"/>
      <c r="CO64" s="153"/>
    </row>
    <row r="65" spans="2:93" ht="14.25" customHeight="1">
      <c r="B65" s="166"/>
      <c r="C65" s="153"/>
      <c r="D65" s="153"/>
      <c r="E65" s="153"/>
      <c r="F65" s="153"/>
      <c r="G65" s="153"/>
      <c r="H65" s="153"/>
      <c r="I65" s="153"/>
      <c r="J65" s="153"/>
      <c r="K65" s="153"/>
      <c r="L65" s="153"/>
      <c r="M65" s="153"/>
      <c r="N65" s="153"/>
      <c r="O65" s="153"/>
      <c r="P65" s="153"/>
      <c r="Q65" s="153"/>
      <c r="R65" s="153"/>
      <c r="T65" s="153"/>
      <c r="U65" s="153"/>
      <c r="V65" s="153"/>
      <c r="W65" s="153"/>
      <c r="X65" s="153"/>
      <c r="Y65" s="153"/>
      <c r="Z65" s="153"/>
      <c r="AA65" s="153"/>
      <c r="AB65" s="153"/>
      <c r="AC65" s="153"/>
      <c r="AD65" s="153"/>
      <c r="AE65" s="153"/>
      <c r="AF65" s="153"/>
      <c r="AG65" s="153"/>
      <c r="AH65" s="153"/>
      <c r="AI65" s="153"/>
      <c r="AJ65" s="153"/>
      <c r="AL65" s="153"/>
      <c r="AM65" s="153"/>
      <c r="AN65" s="153"/>
      <c r="AO65" s="153"/>
      <c r="AP65" s="153"/>
      <c r="AQ65" s="153"/>
      <c r="AR65" s="153"/>
      <c r="AS65" s="153"/>
      <c r="AT65" s="153"/>
      <c r="AU65" s="153"/>
      <c r="AV65" s="153"/>
      <c r="AW65" s="153"/>
      <c r="AX65" s="153"/>
      <c r="AY65" s="153"/>
      <c r="AZ65" s="153"/>
      <c r="BA65" s="153"/>
      <c r="BB65" s="166"/>
      <c r="BD65" s="166"/>
      <c r="BE65" s="153"/>
      <c r="BF65" s="153"/>
      <c r="BG65" s="153"/>
      <c r="BH65" s="153"/>
      <c r="BI65" s="153"/>
      <c r="BJ65" s="153"/>
      <c r="BK65" s="153"/>
      <c r="BL65" s="153"/>
      <c r="BM65" s="153"/>
      <c r="BN65" s="153"/>
      <c r="BO65" s="153"/>
      <c r="BP65" s="153"/>
      <c r="BQ65" s="153"/>
      <c r="BR65" s="153"/>
      <c r="BS65" s="153"/>
      <c r="BT65" s="166"/>
      <c r="BV65" s="166"/>
      <c r="BW65" s="153"/>
      <c r="BX65" s="153"/>
      <c r="BY65" s="153"/>
      <c r="BZ65" s="173"/>
      <c r="CA65" s="173"/>
      <c r="CB65" s="173"/>
      <c r="CC65" s="173"/>
      <c r="CD65" s="173"/>
      <c r="CE65" s="173"/>
      <c r="CF65" s="173"/>
      <c r="CG65" s="173"/>
      <c r="CH65" s="173"/>
      <c r="CI65" s="175" t="s">
        <v>1097</v>
      </c>
      <c r="CJ65" s="176">
        <v>0.4</v>
      </c>
      <c r="CK65" s="176">
        <f t="shared" si="4"/>
        <v>0.5</v>
      </c>
      <c r="CL65" s="176">
        <v>0.1</v>
      </c>
      <c r="CM65" s="173"/>
      <c r="CN65" s="173"/>
      <c r="CO65" s="153"/>
    </row>
    <row r="66" spans="2:93" ht="14.25" customHeight="1">
      <c r="B66" s="166"/>
      <c r="C66" s="153"/>
      <c r="D66" s="153"/>
      <c r="E66" s="153"/>
      <c r="F66" s="153"/>
      <c r="G66" s="153"/>
      <c r="H66" s="153"/>
      <c r="I66" s="153"/>
      <c r="J66" s="153"/>
      <c r="K66" s="153"/>
      <c r="L66" s="153"/>
      <c r="M66" s="153"/>
      <c r="N66" s="153"/>
      <c r="O66" s="153"/>
      <c r="P66" s="153"/>
      <c r="Q66" s="153"/>
      <c r="R66" s="153"/>
      <c r="T66" s="153"/>
      <c r="U66" s="153"/>
      <c r="V66" s="153"/>
      <c r="W66" s="153"/>
      <c r="X66" s="153"/>
      <c r="Y66" s="153"/>
      <c r="Z66" s="153"/>
      <c r="AA66" s="153"/>
      <c r="AB66" s="153"/>
      <c r="AC66" s="153"/>
      <c r="AD66" s="153"/>
      <c r="AE66" s="153"/>
      <c r="AF66" s="153"/>
      <c r="AG66" s="153"/>
      <c r="AH66" s="153"/>
      <c r="AI66" s="153"/>
      <c r="AJ66" s="153"/>
      <c r="AL66" s="166"/>
      <c r="AM66" s="166"/>
      <c r="AN66" s="166"/>
      <c r="AO66" s="166"/>
      <c r="AP66" s="166"/>
      <c r="AQ66" s="166"/>
      <c r="AR66" s="166"/>
      <c r="AS66" s="166"/>
      <c r="AT66" s="166"/>
      <c r="AU66" s="166"/>
      <c r="AV66" s="166"/>
      <c r="AW66" s="166"/>
      <c r="AX66" s="166"/>
      <c r="AY66" s="166"/>
      <c r="AZ66" s="166"/>
      <c r="BA66" s="166"/>
      <c r="BB66" s="166"/>
      <c r="BD66" s="166"/>
      <c r="BE66" s="153"/>
      <c r="BF66" s="153"/>
      <c r="BG66" s="153"/>
      <c r="BH66" s="153"/>
      <c r="BI66" s="153"/>
      <c r="BJ66" s="153"/>
      <c r="BK66" s="153"/>
      <c r="BL66" s="153"/>
      <c r="BM66" s="153"/>
      <c r="BN66" s="153"/>
      <c r="BO66" s="153"/>
      <c r="BP66" s="153"/>
      <c r="BQ66" s="153"/>
      <c r="BR66" s="153"/>
      <c r="BS66" s="153"/>
      <c r="BT66" s="166"/>
      <c r="BV66" s="166"/>
      <c r="BW66" s="153"/>
      <c r="BX66" s="153"/>
      <c r="BY66" s="153"/>
      <c r="BZ66" s="173"/>
      <c r="CA66" s="173"/>
      <c r="CB66" s="173"/>
      <c r="CC66" s="173"/>
      <c r="CD66" s="173"/>
      <c r="CE66" s="173"/>
      <c r="CF66" s="173"/>
      <c r="CG66" s="173"/>
      <c r="CH66" s="173"/>
      <c r="CI66" s="175" t="s">
        <v>1098</v>
      </c>
      <c r="CJ66" s="176">
        <v>0.54</v>
      </c>
      <c r="CK66" s="176">
        <f t="shared" si="4"/>
        <v>0.36</v>
      </c>
      <c r="CL66" s="176">
        <v>0.1</v>
      </c>
      <c r="CM66" s="173"/>
      <c r="CN66" s="173"/>
      <c r="CO66" s="153"/>
    </row>
    <row r="67" spans="2:93" ht="14.25" customHeight="1">
      <c r="B67" s="166"/>
      <c r="C67" s="153"/>
      <c r="D67" s="153"/>
      <c r="E67" s="153"/>
      <c r="F67" s="153"/>
      <c r="G67" s="153"/>
      <c r="H67" s="153"/>
      <c r="I67" s="153"/>
      <c r="J67" s="153"/>
      <c r="K67" s="153"/>
      <c r="L67" s="153"/>
      <c r="M67" s="153"/>
      <c r="N67" s="153"/>
      <c r="O67" s="153"/>
      <c r="P67" s="153"/>
      <c r="Q67" s="153"/>
      <c r="R67" s="153"/>
      <c r="T67" s="153"/>
      <c r="U67" s="153"/>
      <c r="V67" s="153"/>
      <c r="W67" s="153"/>
      <c r="X67" s="153"/>
      <c r="Y67" s="153"/>
      <c r="Z67" s="153"/>
      <c r="AA67" s="153"/>
      <c r="AB67" s="153"/>
      <c r="AC67" s="153"/>
      <c r="AD67" s="153"/>
      <c r="AE67" s="153"/>
      <c r="AF67" s="153"/>
      <c r="AG67" s="153"/>
      <c r="AH67" s="153"/>
      <c r="AI67" s="153"/>
      <c r="AJ67" s="153"/>
      <c r="AL67" s="166"/>
      <c r="AM67" s="166"/>
      <c r="AN67" s="166"/>
      <c r="AO67" s="166"/>
      <c r="AP67" s="166"/>
      <c r="AQ67" s="166"/>
      <c r="AR67" s="166"/>
      <c r="AS67" s="166"/>
      <c r="AT67" s="166"/>
      <c r="AU67" s="166"/>
      <c r="AV67" s="166"/>
      <c r="AW67" s="166"/>
      <c r="AX67" s="166"/>
      <c r="AY67" s="166"/>
      <c r="AZ67" s="166"/>
      <c r="BA67" s="166"/>
      <c r="BB67" s="166"/>
      <c r="BD67" s="166"/>
      <c r="BE67" s="153"/>
      <c r="BF67" s="153"/>
      <c r="BG67" s="153"/>
      <c r="BH67" s="153"/>
      <c r="BI67" s="153"/>
      <c r="BJ67" s="153"/>
      <c r="BK67" s="153"/>
      <c r="BL67" s="153"/>
      <c r="BM67" s="153"/>
      <c r="BN67" s="153"/>
      <c r="BO67" s="153"/>
      <c r="BP67" s="153"/>
      <c r="BQ67" s="153"/>
      <c r="BR67" s="153"/>
      <c r="BS67" s="153"/>
      <c r="BT67" s="166"/>
      <c r="BV67" s="166"/>
      <c r="BW67" s="153"/>
      <c r="BX67" s="153"/>
      <c r="BY67" s="153"/>
      <c r="BZ67" s="173"/>
      <c r="CA67" s="173"/>
      <c r="CB67" s="173"/>
      <c r="CC67" s="173"/>
      <c r="CD67" s="173"/>
      <c r="CE67" s="173"/>
      <c r="CF67" s="173"/>
      <c r="CG67" s="173"/>
      <c r="CH67" s="173"/>
      <c r="CI67" s="175" t="s">
        <v>1099</v>
      </c>
      <c r="CJ67" s="176">
        <v>0.62</v>
      </c>
      <c r="CK67" s="176">
        <f t="shared" si="4"/>
        <v>0.28000000000000003</v>
      </c>
      <c r="CL67" s="176">
        <v>0.1</v>
      </c>
      <c r="CM67" s="173"/>
      <c r="CN67" s="173"/>
      <c r="CO67" s="153"/>
    </row>
    <row r="68" spans="2:93" ht="14.25" customHeight="1">
      <c r="B68" s="166"/>
      <c r="C68" s="153"/>
      <c r="D68" s="153"/>
      <c r="E68" s="153"/>
      <c r="F68" s="153"/>
      <c r="G68" s="153"/>
      <c r="H68" s="153"/>
      <c r="I68" s="153"/>
      <c r="J68" s="153"/>
      <c r="K68" s="153"/>
      <c r="L68" s="153"/>
      <c r="M68" s="153"/>
      <c r="N68" s="153"/>
      <c r="O68" s="153"/>
      <c r="P68" s="153"/>
      <c r="Q68" s="153"/>
      <c r="R68" s="153"/>
      <c r="T68" s="153"/>
      <c r="U68" s="153"/>
      <c r="V68" s="153"/>
      <c r="W68" s="153"/>
      <c r="X68" s="153"/>
      <c r="Y68" s="153"/>
      <c r="Z68" s="153"/>
      <c r="AA68" s="153"/>
      <c r="AB68" s="153"/>
      <c r="AC68" s="153"/>
      <c r="AD68" s="153"/>
      <c r="AE68" s="153"/>
      <c r="AF68" s="153"/>
      <c r="AG68" s="153"/>
      <c r="AH68" s="153"/>
      <c r="AI68" s="153"/>
      <c r="AJ68" s="153"/>
      <c r="AL68" s="166"/>
      <c r="AM68" s="166"/>
      <c r="AN68" s="166"/>
      <c r="AO68" s="166"/>
      <c r="AP68" s="166"/>
      <c r="AQ68" s="166"/>
      <c r="AR68" s="166"/>
      <c r="AS68" s="166"/>
      <c r="AT68" s="166"/>
      <c r="AU68" s="166"/>
      <c r="AV68" s="166"/>
      <c r="AW68" s="166"/>
      <c r="AX68" s="166"/>
      <c r="AY68" s="166"/>
      <c r="AZ68" s="166"/>
      <c r="BA68" s="166"/>
      <c r="BB68" s="166"/>
      <c r="BD68" s="166"/>
      <c r="BE68" s="153"/>
      <c r="BF68" s="153"/>
      <c r="BG68" s="153"/>
      <c r="BH68" s="153"/>
      <c r="BI68" s="153"/>
      <c r="BJ68" s="153"/>
      <c r="BK68" s="153"/>
      <c r="BL68" s="153"/>
      <c r="BM68" s="153"/>
      <c r="BN68" s="153"/>
      <c r="BO68" s="153"/>
      <c r="BP68" s="153"/>
      <c r="BQ68" s="153"/>
      <c r="BR68" s="153"/>
      <c r="BS68" s="153"/>
      <c r="BT68" s="166"/>
      <c r="BV68" s="166"/>
      <c r="BW68" s="153"/>
      <c r="BX68" s="153"/>
      <c r="BY68" s="153"/>
      <c r="BZ68" s="173"/>
      <c r="CA68" s="173"/>
      <c r="CB68" s="173"/>
      <c r="CC68" s="173"/>
      <c r="CD68" s="173"/>
      <c r="CE68" s="173"/>
      <c r="CF68" s="173"/>
      <c r="CG68" s="173"/>
      <c r="CH68" s="173"/>
      <c r="CI68" s="173"/>
      <c r="CJ68" s="173"/>
      <c r="CK68" s="173"/>
      <c r="CL68" s="173"/>
      <c r="CM68" s="173"/>
      <c r="CN68" s="173"/>
      <c r="CO68" s="153"/>
    </row>
    <row r="69" spans="2:93" ht="14.25" customHeight="1">
      <c r="B69" s="166"/>
      <c r="C69" s="153"/>
      <c r="D69" s="153"/>
      <c r="E69" s="153"/>
      <c r="F69" s="153"/>
      <c r="G69" s="153"/>
      <c r="H69" s="153"/>
      <c r="I69" s="153"/>
      <c r="J69" s="153"/>
      <c r="K69" s="153"/>
      <c r="L69" s="153"/>
      <c r="M69" s="153"/>
      <c r="N69" s="153"/>
      <c r="O69" s="153"/>
      <c r="P69" s="153"/>
      <c r="Q69" s="153"/>
      <c r="R69" s="153"/>
      <c r="T69" s="153"/>
      <c r="U69" s="153"/>
      <c r="V69" s="153"/>
      <c r="W69" s="153"/>
      <c r="X69" s="153"/>
      <c r="Y69" s="153"/>
      <c r="Z69" s="153"/>
      <c r="AA69" s="153"/>
      <c r="AB69" s="153"/>
      <c r="AC69" s="153"/>
      <c r="AD69" s="153"/>
      <c r="AE69" s="153"/>
      <c r="AF69" s="153"/>
      <c r="AG69" s="153"/>
      <c r="AH69" s="153"/>
      <c r="AI69" s="153"/>
      <c r="AJ69" s="153"/>
      <c r="AL69" s="166"/>
      <c r="AM69" s="166"/>
      <c r="AN69" s="166"/>
      <c r="AO69" s="166"/>
      <c r="AP69" s="166"/>
      <c r="AQ69" s="166"/>
      <c r="AR69" s="166"/>
      <c r="AS69" s="166"/>
      <c r="AT69" s="166"/>
      <c r="AU69" s="166"/>
      <c r="AV69" s="166"/>
      <c r="AW69" s="166"/>
      <c r="AX69" s="166"/>
      <c r="AY69" s="166"/>
      <c r="AZ69" s="166"/>
      <c r="BA69" s="166"/>
      <c r="BB69" s="166"/>
      <c r="BD69" s="166"/>
      <c r="BE69" s="166"/>
      <c r="BF69" s="166"/>
      <c r="BG69" s="166"/>
      <c r="BH69" s="166"/>
      <c r="BI69" s="166"/>
      <c r="BJ69" s="166"/>
      <c r="BK69" s="166"/>
      <c r="BL69" s="166"/>
      <c r="BM69" s="166"/>
      <c r="BN69" s="166"/>
      <c r="BO69" s="166"/>
      <c r="BP69" s="166"/>
      <c r="BQ69" s="166"/>
      <c r="BR69" s="166"/>
      <c r="BS69" s="166"/>
      <c r="BT69" s="166"/>
      <c r="BV69" s="166"/>
      <c r="BW69" s="166"/>
      <c r="BX69" s="166"/>
      <c r="BY69" s="166"/>
      <c r="BZ69" s="177"/>
      <c r="CA69" s="177"/>
      <c r="CB69" s="177"/>
      <c r="CC69" s="177"/>
      <c r="CD69" s="177"/>
      <c r="CE69" s="177"/>
      <c r="CF69" s="177"/>
      <c r="CG69" s="177"/>
      <c r="CH69" s="177"/>
      <c r="CI69" s="177"/>
      <c r="CJ69" s="177"/>
      <c r="CK69" s="177"/>
      <c r="CL69" s="177"/>
      <c r="CM69" s="177"/>
      <c r="CN69" s="177"/>
      <c r="CO69" s="166"/>
    </row>
    <row r="70" spans="2:93" ht="14.25" customHeight="1"/>
    <row r="71" spans="2:93" ht="14.25" customHeight="1"/>
    <row r="72" spans="2:93" ht="14.25" customHeight="1"/>
    <row r="73" spans="2:93" ht="14.25" customHeight="1"/>
    <row r="74" spans="2:93" ht="14.25" customHeight="1"/>
    <row r="75" spans="2:93" ht="14.25" customHeight="1"/>
    <row r="76" spans="2:93" ht="14.25" customHeight="1"/>
    <row r="77" spans="2:93" ht="14.25" customHeight="1"/>
    <row r="78" spans="2:93" ht="14.25" customHeight="1"/>
    <row r="79" spans="2:93" ht="14.25" customHeight="1"/>
    <row r="80" spans="2:9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BV3:CO6"/>
    <mergeCell ref="B7:R10"/>
    <mergeCell ref="T7:AJ10"/>
    <mergeCell ref="AL7:BB10"/>
    <mergeCell ref="BV7:CO10"/>
    <mergeCell ref="BD3:BT6"/>
    <mergeCell ref="BD7:BT10"/>
    <mergeCell ref="U14:V16"/>
    <mergeCell ref="W14:X16"/>
    <mergeCell ref="B3:R6"/>
    <mergeCell ref="T3:AJ6"/>
    <mergeCell ref="AL3:BB6"/>
    <mergeCell ref="BX33:CC34"/>
    <mergeCell ref="AM14:AN16"/>
    <mergeCell ref="AO14:AP16"/>
    <mergeCell ref="AQ15:AQ17"/>
    <mergeCell ref="BE13:BH14"/>
    <mergeCell ref="BJ13:BM14"/>
    <mergeCell ref="BO13:BR14"/>
    <mergeCell ref="AA20:AI34"/>
    <mergeCell ref="AM21:AN23"/>
    <mergeCell ref="AM31:AN32"/>
    <mergeCell ref="AO31:AO32"/>
    <mergeCell ref="BW33:BW34"/>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707C49B7BC804C9036BDFD777218C4" ma:contentTypeVersion="12" ma:contentTypeDescription="Create a new document." ma:contentTypeScope="" ma:versionID="3b222bc4cdb71de9dffbee9e5c7ca785">
  <xsd:schema xmlns:xsd="http://www.w3.org/2001/XMLSchema" xmlns:xs="http://www.w3.org/2001/XMLSchema" xmlns:p="http://schemas.microsoft.com/office/2006/metadata/properties" xmlns:ns2="5cb2634d-d362-4dae-9bf7-24de6dc8d356" xmlns:ns3="213eb8e3-d257-4780-9409-c8c715457a30" targetNamespace="http://schemas.microsoft.com/office/2006/metadata/properties" ma:root="true" ma:fieldsID="0450ea798a2b7a30d4a412775b4cfc4d" ns2:_="" ns3:_="">
    <xsd:import namespace="5cb2634d-d362-4dae-9bf7-24de6dc8d356"/>
    <xsd:import namespace="213eb8e3-d257-4780-9409-c8c715457a3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2634d-d362-4dae-9bf7-24de6dc8d3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055aee3-f455-40f7-af17-8fa0571d999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3eb8e3-d257-4780-9409-c8c715457a3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e9300cd-fdfb-40a2-8c99-5c950089acbc}" ma:internalName="TaxCatchAll" ma:showField="CatchAllData" ma:web="329a60fa-3a49-4001-8b46-5f614f23ac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b2634d-d362-4dae-9bf7-24de6dc8d356">
      <Terms xmlns="http://schemas.microsoft.com/office/infopath/2007/PartnerControls"/>
    </lcf76f155ced4ddcb4097134ff3c332f>
    <TaxCatchAll xmlns="213eb8e3-d257-4780-9409-c8c715457a30" xsi:nil="true"/>
  </documentManagement>
</p:properties>
</file>

<file path=customXml/itemProps1.xml><?xml version="1.0" encoding="utf-8"?>
<ds:datastoreItem xmlns:ds="http://schemas.openxmlformats.org/officeDocument/2006/customXml" ds:itemID="{148DE738-01D5-4299-A52D-B84819EF57F7}"/>
</file>

<file path=customXml/itemProps2.xml><?xml version="1.0" encoding="utf-8"?>
<ds:datastoreItem xmlns:ds="http://schemas.openxmlformats.org/officeDocument/2006/customXml" ds:itemID="{BD4EF51B-E6D3-4C38-9858-7723EFCBAB32}"/>
</file>

<file path=customXml/itemProps3.xml><?xml version="1.0" encoding="utf-8"?>
<ds:datastoreItem xmlns:ds="http://schemas.openxmlformats.org/officeDocument/2006/customXml" ds:itemID="{5F43456B-E22E-47E5-877E-47B629779BF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 Nastari Ellis</cp:lastModifiedBy>
  <cp:revision/>
  <dcterms:created xsi:type="dcterms:W3CDTF">2024-04-11T08:02:05Z</dcterms:created>
  <dcterms:modified xsi:type="dcterms:W3CDTF">2024-08-15T15:20:25Z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0x01010034707C49B7BC804C9036BDFD777218C4</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