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giroanalitica-my.sharepoint.com/personal/manuel_aguilar_giroanalitica_onmicrosoft_com/Documents/Alianza Giro/2024/Systemiq/BD Sys Giro/"/>
    </mc:Choice>
  </mc:AlternateContent>
  <xr:revisionPtr revIDLastSave="729" documentId="8_{9D94A678-F589-4B6C-890C-103205AA34E0}" xr6:coauthVersionLast="47" xr6:coauthVersionMax="47" xr10:uidLastSave="{086C3DC3-B9C3-4EAD-B0C4-3C21287A797A}"/>
  <bookViews>
    <workbookView xWindow="-108" yWindow="-108" windowWidth="23256" windowHeight="12456" xr2:uid="{8947F07A-5471-46AC-A99C-1AF9D14AEC7D}"/>
  </bookViews>
  <sheets>
    <sheet name="Registros" sheetId="1" r:id="rId1"/>
    <sheet name="TD" sheetId="2" r:id="rId2"/>
  </sheets>
  <calcPr calcId="191028"/>
  <pivotCaches>
    <pivotCache cacheId="41" r:id="rId3"/>
    <pivotCache cacheId="4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5" i="2" l="1"/>
  <c r="Q76" i="2"/>
  <c r="N84" i="2"/>
  <c r="N85" i="2"/>
  <c r="N86" i="2"/>
  <c r="O86" i="2"/>
  <c r="O84" i="2"/>
  <c r="O85" i="2"/>
  <c r="N77" i="2"/>
  <c r="O77" i="2" s="1"/>
  <c r="N78" i="2"/>
  <c r="O78" i="2" s="1"/>
  <c r="N76" i="2"/>
  <c r="O76" i="2" s="1"/>
  <c r="B93" i="2"/>
  <c r="D93" i="2" s="1"/>
  <c r="B94" i="2"/>
  <c r="D94" i="2" s="1"/>
  <c r="S17" i="1"/>
  <c r="S9" i="1"/>
</calcChain>
</file>

<file path=xl/sharedStrings.xml><?xml version="1.0" encoding="utf-8"?>
<sst xmlns="http://schemas.openxmlformats.org/spreadsheetml/2006/main" count="1877" uniqueCount="312">
  <si>
    <t>Id</t>
  </si>
  <si>
    <t>Genero</t>
  </si>
  <si>
    <t>Edad</t>
  </si>
  <si>
    <t>Cuantas personas viven en su casa</t>
  </si>
  <si>
    <t>Cuando empezó a trabajar en reciclaje</t>
  </si>
  <si>
    <t>¿Por qué empezó a trabajar en reciclaje?</t>
  </si>
  <si>
    <t>¿De dónde obtiene los residuos que recupera?</t>
  </si>
  <si>
    <t>¿Es usted un trabajador individual o miembro de una organización?</t>
  </si>
  <si>
    <t>¿Es el reciclaje su única actividad económica y generadora de ingresos?</t>
  </si>
  <si>
    <t>¿Qué otra actividad económica usted tiene?</t>
  </si>
  <si>
    <t>¿Cuántas horas usted trabajar al día en recuperación de materiales?</t>
  </si>
  <si>
    <t>¿Cuántos días a la semana?</t>
  </si>
  <si>
    <t>¿Con que frecuencia vende usted los materiales que recupera?</t>
  </si>
  <si>
    <t>¿A quién le vende?</t>
  </si>
  <si>
    <t>¿Cómo escoge al comprador de los materiales?</t>
  </si>
  <si>
    <t>¿Tiene acceso a un vehículo manual o motorizado?</t>
  </si>
  <si>
    <t>¿Quién es el dueño del vehículo?</t>
  </si>
  <si>
    <t>¿Qué tan lejos viaja hasta el comprador de los materiales?</t>
  </si>
  <si>
    <t>¿Cuánto ganas vendiendo tus materiales?</t>
  </si>
  <si>
    <t>Del total de tus ingresos por recolección de residuos, ¿cuánto proviene de la venta de material plástico?</t>
  </si>
  <si>
    <t>¿Cuánto vende, en kg, de todos los materiales al mes?</t>
  </si>
  <si>
    <t>¿Qué volúmenes, en kg, de materiales plásticos vende especificamente?</t>
  </si>
  <si>
    <t>¿Qué precio de venta obtiene por cada categoría de residuos que vende? (complementario)</t>
  </si>
  <si>
    <t>¿Ha cambiado el precio del plástico durante el último año? Si es así ¿cuánto? (complementario)</t>
  </si>
  <si>
    <t>¿Conoce el precio de compra del material antes de venderlos?</t>
  </si>
  <si>
    <t>¿Tiene deudas o compromisos con los compradores del material?</t>
  </si>
  <si>
    <t>¿Cuál es tu principal limitante para incrementar los ingresos por la recuperación de material?</t>
  </si>
  <si>
    <t>¿Qué costos le implica realizar su actividad?</t>
  </si>
  <si>
    <t>Si es dueño de un vehículo ¿Cuánto le costó?</t>
  </si>
  <si>
    <t>¿Cuánto gasta en alimentación para usted o para su familia (especifique) cada día?</t>
  </si>
  <si>
    <t>Durante los últimos 12 meses, ¿hubo algún momento en que por falta de dinero u otros recursos?:.¿Estabas preocupado por no tener suficiente dinero para comer?</t>
  </si>
  <si>
    <t>Durante los últimos 12 meses, ¿hubo algún momento en que por falta de dinero u otros recursos?:.¿No tuviste la capacidad para comer saludable?</t>
  </si>
  <si>
    <t>Durante los últimos 12 meses, ¿hubo algún momento en que por falta de dinero u otros recursos?:.¿Comiste sólo unos pocos tipos de alimentos?</t>
  </si>
  <si>
    <t>Durante los últimos 12 meses, ¿hubo algún momento en que por falta de dinero u otros recursos?:.¿Tuviste que saltarte una comida?</t>
  </si>
  <si>
    <t>Durante los últimos 12 meses, ¿hubo algún momento en que por falta de dinero u otros recursos?:.¿Comiste menos de lo que debería haber comido?</t>
  </si>
  <si>
    <t>Durante los últimos 12 meses, ¿hubo algún momento en que por falta de dinero u otros recursos?:.¿Su hogar se quedó sin comida?</t>
  </si>
  <si>
    <t>Durante los últimos 12 meses, ¿hubo algún momento en que por falta de dinero u otros recursos?:.¿Tenías hambre pero no podías comer?</t>
  </si>
  <si>
    <t>Durante los últimos 12 meses, ¿hubo algún momento en que por falta de dinero u otros recursos?:.¿Has estado sin comer por un día entero?</t>
  </si>
  <si>
    <t>¿Usted es dueño o tiene acceso a lo siguiente?.Casa con materiales aceptables</t>
  </si>
  <si>
    <t>¿Usted es dueño o tiene acceso a lo siguiente?.Acceso a electricidad</t>
  </si>
  <si>
    <t>¿Usted es dueño o tiene acceso a lo siguiente?.Ventanas en los cuartos de la casa</t>
  </si>
  <si>
    <t>¿Usted es dueño o tiene acceso a lo siguiente?.Ventilación en todos los cuartos</t>
  </si>
  <si>
    <t>¿Usted es dueño o tiene acceso a lo siguiente?.Sanitarios higiénicos</t>
  </si>
  <si>
    <t>¿Usted es dueño o tiene acceso a lo siguiente?.Espacio suficiente para vivienda (35-60mts2)</t>
  </si>
  <si>
    <t>¿Usted es dueño o tiene acceso a lo siguiente?.Suficiente espacio en los cuartos (3 personas o menos por cuarto)</t>
  </si>
  <si>
    <t>¿Usted es dueño o tiene acceso a lo siguiente?.Buenas condiciones de la casa (sin trizaduras o rupturas)</t>
  </si>
  <si>
    <t>¿Usted es dueño o tiene acceso a lo siguiente?.Ambiente exterior seguro</t>
  </si>
  <si>
    <t>¿Usted es dueño o tiene acceso a lo siguiente?.Animales en su casa</t>
  </si>
  <si>
    <t>¿Tu trabajo implica que te quedas fuera de casa? Si es así, ¿dónde y cómo describiría su alojamiento?.Lugar con materiales aceptables</t>
  </si>
  <si>
    <t>¿Tu trabajo implica que te quedas fuera de casa? Si es así, ¿dónde y cómo describiría su alojamiento?.Acceso a electricidad</t>
  </si>
  <si>
    <t>¿Tu trabajo implica que te quedas fuera de casa? Si es así, ¿dónde y cómo describiría su alojamiento?.Ventanas en los cuartos de la casa</t>
  </si>
  <si>
    <t>¿Tu trabajo implica que te quedas fuera de casa? Si es así, ¿dónde y cómo describiría su alojamiento?.Ventilación en todos los cuartos</t>
  </si>
  <si>
    <t>¿Tu trabajo implica que te quedas fuera de casa? Si es así, ¿dónde y cómo describiría su alojamiento?.Sanitarios higiénicos</t>
  </si>
  <si>
    <t>¿Tu trabajo implica que te quedas fuera de casa? Si es así, ¿dónde y cómo describiría su alojamiento?.Espacio suficiente para vivienda (35-60mts2)</t>
  </si>
  <si>
    <t>¿Tu trabajo implica que te quedas fuera de casa? Si es así, ¿dónde y cómo describiría su alojamiento?.Suficiente espacio en los cuartos (3 personas o menos por cuarto)</t>
  </si>
  <si>
    <t>¿Tu trabajo implica que te quedas fuera de casa? Si es así, ¿dónde y cómo describiría su alojamiento?.Buenas condiciones de la casa (sin trizaduras o rupturas)</t>
  </si>
  <si>
    <t>¿Tu trabajo implica que te quedas fuera de casa? Si es así, ¿dónde y cómo describiría su alojamiento?.Ambiente exterior seguro</t>
  </si>
  <si>
    <t>¿Tu trabajo implica que te quedas fuera de casa? Si es así, ¿dónde y cómo describiría su alojamiento?.Animales en su casa</t>
  </si>
  <si>
    <t>¿Tienes alguna otra alternativa de trabajo?</t>
  </si>
  <si>
    <t>¿Por qué trabajas recuperando material sober otras opciones?</t>
  </si>
  <si>
    <t>¿Cuántos días puedes vivir sin recibir un ingreso?</t>
  </si>
  <si>
    <t>¿Estás en la capacidad de ahorrar para eventos extraordinarios?</t>
  </si>
  <si>
    <t>¿Cuál es la peor parte de tu trabajo?</t>
  </si>
  <si>
    <t>¿Cuál es la mejor parte de tu trabajo?</t>
  </si>
  <si>
    <t>Femenino</t>
  </si>
  <si>
    <t>Necesidad</t>
  </si>
  <si>
    <t>Conjunto, empresas, puntos limpios y escuelas</t>
  </si>
  <si>
    <t>Organización</t>
  </si>
  <si>
    <t>Si</t>
  </si>
  <si>
    <t>Na</t>
  </si>
  <si>
    <t>Mensual</t>
  </si>
  <si>
    <t>Intermediario</t>
  </si>
  <si>
    <t>Precio</t>
  </si>
  <si>
    <t>Renta el vehiculo</t>
  </si>
  <si>
    <t>Lo va a recoger</t>
  </si>
  <si>
    <t>70 -52</t>
  </si>
  <si>
    <t>No</t>
  </si>
  <si>
    <t>Bodega</t>
  </si>
  <si>
    <t>15 semanal</t>
  </si>
  <si>
    <t>SI</t>
  </si>
  <si>
    <t>No tengo</t>
  </si>
  <si>
    <t>Meter las manos en la basura</t>
  </si>
  <si>
    <t>Compartir con compañeros</t>
  </si>
  <si>
    <t>Le gustó</t>
  </si>
  <si>
    <t>Clínica, hoteles, locales comerciales, mina</t>
  </si>
  <si>
    <t>NA</t>
  </si>
  <si>
    <t>Quincenal</t>
  </si>
  <si>
    <t>Cumplidos, ayuda o colaboración</t>
  </si>
  <si>
    <t>Asociación</t>
  </si>
  <si>
    <t>60-70kg</t>
  </si>
  <si>
    <t>Si después de pandemia estuvo a 35 ahora está a 60 el kilo</t>
  </si>
  <si>
    <t>La edad</t>
  </si>
  <si>
    <t>El ingreso</t>
  </si>
  <si>
    <t>La independencia</t>
  </si>
  <si>
    <t>No había trabajo</t>
  </si>
  <si>
    <t>En la calle</t>
  </si>
  <si>
    <t>Individual</t>
  </si>
  <si>
    <t>Hace fletes</t>
  </si>
  <si>
    <t>No hay trsbajo</t>
  </si>
  <si>
    <t xml:space="preserve">Meter la mano en la basura </t>
  </si>
  <si>
    <t>Caminar</t>
  </si>
  <si>
    <t>Masculino</t>
  </si>
  <si>
    <t>No hay trabajo</t>
  </si>
  <si>
    <t xml:space="preserve">Precio </t>
  </si>
  <si>
    <t>Inteemediario</t>
  </si>
  <si>
    <t>Ha bajado</t>
  </si>
  <si>
    <t>6 lo mismo del anteiror</t>
  </si>
  <si>
    <t xml:space="preserve">No hay trabajo </t>
  </si>
  <si>
    <t xml:space="preserve">No hay material </t>
  </si>
  <si>
    <t>3 meses</t>
  </si>
  <si>
    <t>Mitad</t>
  </si>
  <si>
    <t>Hacer el calculo</t>
  </si>
  <si>
    <t>Verel calculo</t>
  </si>
  <si>
    <t>40 plástico, 8</t>
  </si>
  <si>
    <t>Si sabe bajar o subir</t>
  </si>
  <si>
    <t>Separación de material</t>
  </si>
  <si>
    <t>Nada</t>
  </si>
  <si>
    <t>Pasear</t>
  </si>
  <si>
    <t>Mi esposo esta enfermo</t>
  </si>
  <si>
    <t>Le va a recoger</t>
  </si>
  <si>
    <t>Hacer calculo</t>
  </si>
  <si>
    <t>Cartón 8, plástico 40, chatarra 20</t>
  </si>
  <si>
    <t>Sube y baka</t>
  </si>
  <si>
    <t>Buscar en la basira</t>
  </si>
  <si>
    <t>Me encuentro cosas</t>
  </si>
  <si>
    <t>Sin trabajo</t>
  </si>
  <si>
    <t>Construccion</t>
  </si>
  <si>
    <t>Diaria</t>
  </si>
  <si>
    <t>7 kg</t>
  </si>
  <si>
    <t>500 kg</t>
  </si>
  <si>
    <t>Pet 70, cartón 12, chatarra 18, papel blanco 12</t>
  </si>
  <si>
    <t>Hizo</t>
  </si>
  <si>
    <t>Albañil</t>
  </si>
  <si>
    <t>Sacar la basura</t>
  </si>
  <si>
    <t>No tengo que llevar</t>
  </si>
  <si>
    <t>Lo hice yo</t>
  </si>
  <si>
    <t>5 diarios</t>
  </si>
  <si>
    <t>5 kg diarios</t>
  </si>
  <si>
    <t>Pet 50, cartón 7 kg, chatarra 10, plástico 10, soplado 10</t>
  </si>
  <si>
    <t>Cuando no hay material</t>
  </si>
  <si>
    <t>Trabajar</t>
  </si>
  <si>
    <t>En la calle y colegio</t>
  </si>
  <si>
    <t>Cocinero</t>
  </si>
  <si>
    <t>Mio</t>
  </si>
  <si>
    <t>Cartón 8, Pet 50, chatarra 14</t>
  </si>
  <si>
    <t>Transporte</t>
  </si>
  <si>
    <t>Mina</t>
  </si>
  <si>
    <t>Cuando te entregan el material</t>
  </si>
  <si>
    <t>No estudie</t>
  </si>
  <si>
    <t>Lo conozco</t>
  </si>
  <si>
    <t>Viene a ver</t>
  </si>
  <si>
    <t>Cartón, 8, Pet 50</t>
  </si>
  <si>
    <t>Que no haya material</t>
  </si>
  <si>
    <t>Paseando</t>
  </si>
  <si>
    <t>Lleva todo</t>
  </si>
  <si>
    <t>Recogee</t>
  </si>
  <si>
    <t>Mismo anteiror</t>
  </si>
  <si>
    <t>Minar</t>
  </si>
  <si>
    <t>No hay</t>
  </si>
  <si>
    <t>Trabajar por mi cuenta</t>
  </si>
  <si>
    <t>Propio</t>
  </si>
  <si>
    <t>Lo mismo moto</t>
  </si>
  <si>
    <t>Pagan menos</t>
  </si>
  <si>
    <t>Clasear</t>
  </si>
  <si>
    <t>Tener que hacer</t>
  </si>
  <si>
    <t>En la calle y tienda</t>
  </si>
  <si>
    <t>6 kg</t>
  </si>
  <si>
    <t>Llueve</t>
  </si>
  <si>
    <t>Me distraigo</t>
  </si>
  <si>
    <t>Si trabajo</t>
  </si>
  <si>
    <t>Critiquen</t>
  </si>
  <si>
    <t>Es mi sustento</t>
  </si>
  <si>
    <t>Es lo que encontré</t>
  </si>
  <si>
    <t>. Ismo</t>
  </si>
  <si>
    <t>Reciclar</t>
  </si>
  <si>
    <t>Pintor</t>
  </si>
  <si>
    <t>Criroquen</t>
  </si>
  <si>
    <t>Activo</t>
  </si>
  <si>
    <t>Pandemia</t>
  </si>
  <si>
    <t>A veces salgo sin nada</t>
  </si>
  <si>
    <t>Tradicion</t>
  </si>
  <si>
    <t>Precio y me lleva todo</t>
  </si>
  <si>
    <t>Va a recoger</t>
  </si>
  <si>
    <t>Pagan</t>
  </si>
  <si>
    <t>Mismo</t>
  </si>
  <si>
    <t>Cobrar</t>
  </si>
  <si>
    <t xml:space="preserve">No estudie </t>
  </si>
  <si>
    <t>Propii</t>
  </si>
  <si>
    <t>Que te humillen</t>
  </si>
  <si>
    <t>Ser util</t>
  </si>
  <si>
    <t>Me botaron del trabajo</t>
  </si>
  <si>
    <t>Cuando hay soy ayudante de albañileria</t>
  </si>
  <si>
    <t>Recoge</t>
  </si>
  <si>
    <t>Ahorita no</t>
  </si>
  <si>
    <t>Limpia casas</t>
  </si>
  <si>
    <t>Mas cerca flete me cobra</t>
  </si>
  <si>
    <t>No nos dice</t>
  </si>
  <si>
    <t>180 cada uma</t>
  </si>
  <si>
    <t>No hay trabako</t>
  </si>
  <si>
    <t>Amo mi trabajo</t>
  </si>
  <si>
    <t>En la calle colegios, casas, condiminios</t>
  </si>
  <si>
    <t>Puntos de recuperación</t>
  </si>
  <si>
    <t>150 mes</t>
  </si>
  <si>
    <t>El riesgo de minar</t>
  </si>
  <si>
    <t>Cuando el material viene limpio</t>
  </si>
  <si>
    <t>Preguntar esposa</t>
  </si>
  <si>
    <t>Pintura maestro de obra</t>
  </si>
  <si>
    <t>No sale siempre</t>
  </si>
  <si>
    <t xml:space="preserve">Oportunidad de trabajo </t>
  </si>
  <si>
    <t xml:space="preserve">Conjuntos empresas </t>
  </si>
  <si>
    <t xml:space="preserve">Precios </t>
  </si>
  <si>
    <t>Municipio</t>
  </si>
  <si>
    <t>1,5</t>
  </si>
  <si>
    <t xml:space="preserve">Per 65 Platico 20 cartón 12 TETRA PAL 10 </t>
  </si>
  <si>
    <t>De 35 a 20</t>
  </si>
  <si>
    <t>Única opcion</t>
  </si>
  <si>
    <t xml:space="preserve">Cargar cosas pesadas </t>
  </si>
  <si>
    <t xml:space="preserve">Divertido </t>
  </si>
  <si>
    <t>Fui madre soltera</t>
  </si>
  <si>
    <t>Soy costurera</t>
  </si>
  <si>
    <t>Flexibilidad para permisos</t>
  </si>
  <si>
    <t>Peleas internas</t>
  </si>
  <si>
    <t xml:space="preserve">Limpia casas </t>
  </si>
  <si>
    <t>Más cerca</t>
  </si>
  <si>
    <t>No se</t>
  </si>
  <si>
    <t>Si en 10 centavos</t>
  </si>
  <si>
    <t>Camino</t>
  </si>
  <si>
    <t xml:space="preserve">Tradición </t>
  </si>
  <si>
    <t>En la calle, conjuntos y centros comerciales</t>
  </si>
  <si>
    <t>Industria</t>
  </si>
  <si>
    <t>Meter mano en la basura</t>
  </si>
  <si>
    <t>No había más opciones</t>
  </si>
  <si>
    <t>No me quejo</t>
  </si>
  <si>
    <t>Emaseo y contratan</t>
  </si>
  <si>
    <t>25 to</t>
  </si>
  <si>
    <t>6 to</t>
  </si>
  <si>
    <t xml:space="preserve">Cartón 11, Pet 74, chat 20, tetra 10, vidrio 4, </t>
  </si>
  <si>
    <t>Si 10</t>
  </si>
  <si>
    <t>Na hay trsbajo</t>
  </si>
  <si>
    <t>Cargar camiones</t>
  </si>
  <si>
    <t>Ma</t>
  </si>
  <si>
    <t>No hay trabaji</t>
  </si>
  <si>
    <t>Todo</t>
  </si>
  <si>
    <t>Me gusta</t>
  </si>
  <si>
    <t>El grupo</t>
  </si>
  <si>
    <t>Trabakar</t>
  </si>
  <si>
    <t>Recoger en tiempos de aguas</t>
  </si>
  <si>
    <t>Reunirnos</t>
  </si>
  <si>
    <t>Estar juntos</t>
  </si>
  <si>
    <t>Me gusta todo</t>
  </si>
  <si>
    <t>Convivir</t>
  </si>
  <si>
    <t>Hacemos grupo</t>
  </si>
  <si>
    <t xml:space="preserve">Me botaron del trabajo </t>
  </si>
  <si>
    <t>Sentirte util</t>
  </si>
  <si>
    <t xml:space="preserve">Oportunidad </t>
  </si>
  <si>
    <t>Paseo</t>
  </si>
  <si>
    <t>Etiquetas de fila</t>
  </si>
  <si>
    <t>Cuenta de ¿De dónde obtiene los residuos que recupera?</t>
  </si>
  <si>
    <t>Total general</t>
  </si>
  <si>
    <t>Cuenta de ¿Es usted un trabajador individual o miembro de una organización?</t>
  </si>
  <si>
    <t>Cuenta de ¿Es el reciclaje su única actividad económica y generadora de ingresos?</t>
  </si>
  <si>
    <t>Cuenta de Genero</t>
  </si>
  <si>
    <t>Promedio de ¿Cuánto ganas vendiendo tus materiales?</t>
  </si>
  <si>
    <t>Horas diarias promedio</t>
  </si>
  <si>
    <t>Dias semana promedio</t>
  </si>
  <si>
    <t>Horas mes</t>
  </si>
  <si>
    <t>Ingreso hora/mes</t>
  </si>
  <si>
    <t>Estandarizado</t>
  </si>
  <si>
    <t>Dias mes</t>
  </si>
  <si>
    <t>Horas promedio mes</t>
  </si>
  <si>
    <t>Ingreso dia/hora</t>
  </si>
  <si>
    <t xml:space="preserve">Maximo ingresos </t>
  </si>
  <si>
    <t>Minimo ingresos</t>
  </si>
  <si>
    <t>Cuenta de Del total de tus ingresos por recolección de residuos, ¿cuánto proviene de la venta de material plástico?</t>
  </si>
  <si>
    <t>(en blanco)</t>
  </si>
  <si>
    <t>Cuenta de ¿Tiene acceso a un vehículo manual o motorizado?%</t>
  </si>
  <si>
    <t>Cuenta de ¿Tiene acceso a un vehículo manual o motorizado?</t>
  </si>
  <si>
    <t>¿Conoce el precio de compra del material antes de venderlos? %</t>
  </si>
  <si>
    <t>Cuenta de ¿Conoce el precio de compra del material antes de venderlos?</t>
  </si>
  <si>
    <t>Cuenta de ¿Tiene deudas o compromisos con los compradores del material?</t>
  </si>
  <si>
    <t>Cuenta de ¿Cuál es tu principal limitante para incrementar los ingresos por la recuperación de material?</t>
  </si>
  <si>
    <t>¿Estabas preocupado por no tener suficiente dinero para comer? %</t>
  </si>
  <si>
    <t>¿Estabas preocupado por no tener suficiente dinero para comer? Totales</t>
  </si>
  <si>
    <t>¿No tuviste la capacidad para comer saludable?</t>
  </si>
  <si>
    <t>¿No tuviste la capacidad para comer saludable? Totales</t>
  </si>
  <si>
    <t>¿Comiste sólo unos pocos tipos de alimentos? %</t>
  </si>
  <si>
    <t>¿Comiste sólo unos pocos tipos de alimentos? Totales</t>
  </si>
  <si>
    <t>¿Tuviste que saltarte una comida? %</t>
  </si>
  <si>
    <t>¿Tuviste que saltarte una comida? Totales</t>
  </si>
  <si>
    <t>¿Comiste menos de lo que debería haber comido? %</t>
  </si>
  <si>
    <t>¿Comiste menos de lo que debería haber comido? Totales</t>
  </si>
  <si>
    <t>¿Su hogar se quedó sin comida? %</t>
  </si>
  <si>
    <t>¿Su hogar se quedó sin comida? Totales</t>
  </si>
  <si>
    <t>¿Has estado sin comer por un día entero? %</t>
  </si>
  <si>
    <t>¿Has estado sin comer por un día entero? Totales</t>
  </si>
  <si>
    <t>Cuenta de ¿Cuántos días puedes vivir sin recibir un ingreso?</t>
  </si>
  <si>
    <t>Casa con materiales aceptables %</t>
  </si>
  <si>
    <t>Casa con materiales aceptables totales</t>
  </si>
  <si>
    <t>Acceso a electricidad %</t>
  </si>
  <si>
    <t>Acceso a electricidad total</t>
  </si>
  <si>
    <t>Ventanas en los cuartos de la casa %</t>
  </si>
  <si>
    <t>Ventanas en los cuartos de la casa totales</t>
  </si>
  <si>
    <t>Ventilación en todos los cuartos %</t>
  </si>
  <si>
    <t>Ventilación en todos los cuartos totales</t>
  </si>
  <si>
    <t>Sanitarios higiénicos %</t>
  </si>
  <si>
    <t>Sanitarios higiénicos totales</t>
  </si>
  <si>
    <t>Espacio suficiente para vivienda (35-60mts2) %</t>
  </si>
  <si>
    <t>Espacio suficiente para vivienda (35-60mts2) totales</t>
  </si>
  <si>
    <t>Suficiente espacio en los cuartos (3 personas o menos por cuarto) %</t>
  </si>
  <si>
    <t>Suficiente espacio en los cuartos (3 personas o menos por cuarto) totales</t>
  </si>
  <si>
    <t>Ambiente exterior seguro %</t>
  </si>
  <si>
    <t>Ambiente exterior seguro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</si>
</sst>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9" fontId="2" fillId="3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2" fontId="1" fillId="2" borderId="0" xfId="0" applyNumberFormat="1" applyFont="1" applyFill="1"/>
    <xf numFmtId="2" fontId="2" fillId="3" borderId="0" xfId="0" applyNumberFormat="1" applyFont="1" applyFill="1"/>
    <xf numFmtId="2" fontId="2" fillId="0" borderId="0" xfId="0" applyNumberFormat="1" applyFont="1"/>
    <xf numFmtId="2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75">
    <dxf>
      <numFmt numFmtId="164" formatCode="0.0000"/>
    </dxf>
    <dxf>
      <numFmt numFmtId="0" formatCode="General"/>
    </dxf>
    <dxf>
      <numFmt numFmtId="2" formatCode="0.00"/>
    </dxf>
    <dxf>
      <numFmt numFmtId="164" formatCode="0.00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2" formatCode="0.00"/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DEBF7"/>
          <bgColor rgb="FFDDEBF7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5B9BD5"/>
          <bgColor rgb="FF5B9BD5"/>
        </patternFill>
      </fill>
    </dxf>
    <dxf>
      <numFmt numFmtId="165" formatCode="0.0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8C-4DEB-80F3-C04242C910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C-4DEB-80F3-C04242C910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C-4DEB-80F3-C04242C910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8C-4DEB-80F3-C04242C910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8C-4DEB-80F3-C04242C910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C8C-4DEB-80F3-C04242C910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C8C-4DEB-80F3-C04242C910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C8C-4DEB-80F3-C04242C910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TD!$A$2:$A$10</c:f>
              <c:strCache>
                <c:ptCount val="8"/>
                <c:pt idx="0">
                  <c:v>Clínica, hoteles, locales comerciales, mina</c:v>
                </c:pt>
                <c:pt idx="1">
                  <c:v>Conjunto, empresas, puntos limpios y escuelas</c:v>
                </c:pt>
                <c:pt idx="2">
                  <c:v>Conjuntos empresas </c:v>
                </c:pt>
                <c:pt idx="3">
                  <c:v>En la calle</c:v>
                </c:pt>
                <c:pt idx="4">
                  <c:v>En la calle y colegio</c:v>
                </c:pt>
                <c:pt idx="5">
                  <c:v>En la calle y tienda</c:v>
                </c:pt>
                <c:pt idx="6">
                  <c:v>En la calle colegios, casas, condiminios</c:v>
                </c:pt>
                <c:pt idx="7">
                  <c:v>En la calle, conjuntos y centros comerciales</c:v>
                </c:pt>
              </c:strCache>
            </c:strRef>
          </c:cat>
          <c:val>
            <c:numRef>
              <c:f>TD!$B$2:$B$10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F-423D-AAC5-622E98E7F2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Ecuador.xlsx]TD!TablaDinámica14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TD!$B$170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A6-4A4F-AD39-11A565337F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A4F-AD39-11A565337F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A4F-AD39-11A565337F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6-4A4F-AD39-11A565337F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A6-4A4F-AD39-11A565337F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TD!$A$171:$A$176</c:f>
              <c:strCache>
                <c:ptCount val="5"/>
                <c:pt idx="0">
                  <c:v>Bodega</c:v>
                </c:pt>
                <c:pt idx="1">
                  <c:v>Precio</c:v>
                </c:pt>
                <c:pt idx="2">
                  <c:v>Transporte</c:v>
                </c:pt>
                <c:pt idx="3">
                  <c:v>Separación de material</c:v>
                </c:pt>
                <c:pt idx="4">
                  <c:v>Puntos de recuperación</c:v>
                </c:pt>
              </c:strCache>
            </c:strRef>
          </c:cat>
          <c:val>
            <c:numRef>
              <c:f>TD!$B$171:$B$176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E-416A-8DBD-23F65F51D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TD!$B$189</c:f>
              <c:strCache>
                <c:ptCount val="1"/>
                <c:pt idx="0">
                  <c:v>¿Estabas preocupado por no tener suficiente dinero para comer?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TD!$A$190:$A$192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TD!$B$190:$B$192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0.97499999999999998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F-456D-8B68-7E87055F3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2447856"/>
        <c:axId val="122450256"/>
      </c:barChart>
      <c:lineChart>
        <c:grouping val="standard"/>
        <c:varyColors val="0"/>
        <c:ser>
          <c:idx val="1"/>
          <c:order val="1"/>
          <c:tx>
            <c:strRef>
              <c:f>TD!$C$189</c:f>
              <c:strCache>
                <c:ptCount val="1"/>
                <c:pt idx="0">
                  <c:v>¿Estabas preocupado por no tener suficiente dinero para comer?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TD!$A$190:$A$192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TD!$C$190:$C$192</c:f>
              <c:numCache>
                <c:formatCode>General</c:formatCode>
                <c:ptCount val="2"/>
                <c:pt idx="0">
                  <c:v>1</c:v>
                </c:pt>
                <c:pt idx="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CF-456D-8B68-7E87055F3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41216"/>
        <c:axId val="190242656"/>
      </c:lineChart>
      <c:catAx>
        <c:axId val="12244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50256"/>
        <c:crosses val="autoZero"/>
        <c:auto val="1"/>
        <c:lblAlgn val="ctr"/>
        <c:lblOffset val="100"/>
        <c:noMultiLvlLbl val="0"/>
      </c:catAx>
      <c:valAx>
        <c:axId val="12245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47856"/>
        <c:crosses val="autoZero"/>
        <c:crossBetween val="between"/>
      </c:valAx>
      <c:valAx>
        <c:axId val="190242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41216"/>
        <c:crosses val="max"/>
        <c:crossBetween val="between"/>
      </c:valAx>
      <c:catAx>
        <c:axId val="19024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24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TD!$B$206</c:f>
              <c:strCache>
                <c:ptCount val="1"/>
                <c:pt idx="0">
                  <c:v>¿No tuviste la capacidad para comer saludable?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TD!$A$207:$A$209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TD!$B$207:$B$209</c:f>
              <c:numCache>
                <c:formatCode>0.00%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9-4C81-A07D-ACE52158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4404096"/>
        <c:axId val="644404576"/>
      </c:barChart>
      <c:lineChart>
        <c:grouping val="standard"/>
        <c:varyColors val="0"/>
        <c:ser>
          <c:idx val="1"/>
          <c:order val="1"/>
          <c:tx>
            <c:strRef>
              <c:f>TD!$C$206</c:f>
              <c:strCache>
                <c:ptCount val="1"/>
                <c:pt idx="0">
                  <c:v>¿No tuviste la capacidad para comer saludable?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TD!$A$207:$A$209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TD!$C$207:$C$209</c:f>
              <c:numCache>
                <c:formatCode>General</c:formatCode>
                <c:ptCount val="2"/>
                <c:pt idx="0">
                  <c:v>8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9-4C81-A07D-ACE52158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58832"/>
        <c:axId val="722259312"/>
      </c:lineChart>
      <c:catAx>
        <c:axId val="6444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04576"/>
        <c:crosses val="autoZero"/>
        <c:auto val="1"/>
        <c:lblAlgn val="ctr"/>
        <c:lblOffset val="100"/>
        <c:noMultiLvlLbl val="0"/>
      </c:catAx>
      <c:valAx>
        <c:axId val="6444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04096"/>
        <c:crosses val="autoZero"/>
        <c:crossBetween val="between"/>
      </c:valAx>
      <c:valAx>
        <c:axId val="722259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258832"/>
        <c:crosses val="max"/>
        <c:crossBetween val="between"/>
      </c:valAx>
      <c:catAx>
        <c:axId val="72225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2259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TD!$B$224</c:f>
              <c:strCache>
                <c:ptCount val="1"/>
                <c:pt idx="0">
                  <c:v>¿Comiste sólo unos pocos tipos de alimentos?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TD!$A$225:$A$227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TD!$B$225:$B$227</c:f>
              <c:numCache>
                <c:formatCode>0.00%</c:formatCode>
                <c:ptCount val="2"/>
                <c:pt idx="0">
                  <c:v>0.92500000000000004</c:v>
                </c:pt>
                <c:pt idx="1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B-4B87-A312-200F6E2C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98900895"/>
        <c:axId val="1505933311"/>
      </c:barChart>
      <c:lineChart>
        <c:grouping val="standard"/>
        <c:varyColors val="0"/>
        <c:ser>
          <c:idx val="1"/>
          <c:order val="1"/>
          <c:tx>
            <c:strRef>
              <c:f>TD!$C$224</c:f>
              <c:strCache>
                <c:ptCount val="1"/>
                <c:pt idx="0">
                  <c:v>¿Comiste sólo unos pocos tipos de alimentos?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TD!$A$225:$A$227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TD!$C$225:$C$227</c:f>
              <c:numCache>
                <c:formatCode>General</c:formatCode>
                <c:ptCount val="2"/>
                <c:pt idx="0">
                  <c:v>37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AB-4B87-A312-200F6E2C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40256"/>
        <c:axId val="190243616"/>
      </c:lineChart>
      <c:catAx>
        <c:axId val="149890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933311"/>
        <c:crosses val="autoZero"/>
        <c:auto val="1"/>
        <c:lblAlgn val="ctr"/>
        <c:lblOffset val="100"/>
        <c:noMultiLvlLbl val="0"/>
      </c:catAx>
      <c:valAx>
        <c:axId val="150593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00895"/>
        <c:crosses val="autoZero"/>
        <c:crossBetween val="between"/>
      </c:valAx>
      <c:valAx>
        <c:axId val="190243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40256"/>
        <c:crosses val="max"/>
        <c:crossBetween val="between"/>
      </c:valAx>
      <c:catAx>
        <c:axId val="19024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243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Ecuador.xlsx]TD!TablaDinámica18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TD!$C$242</c:f>
              <c:strCache>
                <c:ptCount val="1"/>
                <c:pt idx="0">
                  <c:v>¿Tuviste que saltarte una comida? Totales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TD!$A$243:$A$245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TD!$C$243:$C$245</c:f>
              <c:numCache>
                <c:formatCode>General</c:formatCode>
                <c:ptCount val="2"/>
                <c:pt idx="0">
                  <c:v>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BF-438A-B3B8-A61C9A9A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3155104"/>
        <c:axId val="173178624"/>
      </c:barChart>
      <c:lineChart>
        <c:grouping val="standard"/>
        <c:varyColors val="0"/>
        <c:ser>
          <c:idx val="0"/>
          <c:order val="0"/>
          <c:tx>
            <c:strRef>
              <c:f>TD!$B$242</c:f>
              <c:strCache>
                <c:ptCount val="1"/>
                <c:pt idx="0">
                  <c:v>¿Tuviste que saltarte una comida?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TD!$A$243:$A$245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TD!$B$243:$B$245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0.97499999999999998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F-438A-B3B8-A61C9A9A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58784"/>
        <c:axId val="133647744"/>
      </c:lineChart>
      <c:catAx>
        <c:axId val="1336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47744"/>
        <c:crosses val="autoZero"/>
        <c:auto val="1"/>
        <c:lblAlgn val="ctr"/>
        <c:lblOffset val="100"/>
        <c:noMultiLvlLbl val="0"/>
      </c:catAx>
      <c:valAx>
        <c:axId val="1336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58784"/>
        <c:crosses val="autoZero"/>
        <c:crossBetween val="between"/>
      </c:valAx>
      <c:valAx>
        <c:axId val="173178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55104"/>
        <c:crosses val="max"/>
        <c:crossBetween val="between"/>
      </c:valAx>
      <c:catAx>
        <c:axId val="17315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178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TD!$B$261</c:f>
              <c:strCache>
                <c:ptCount val="1"/>
                <c:pt idx="0">
                  <c:v>¿Comiste menos de lo que debería haber comido?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TD!$A$262:$A$264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TD!$B$262:$B$264</c:f>
              <c:numCache>
                <c:formatCode>0.00%</c:formatCode>
                <c:ptCount val="2"/>
                <c:pt idx="0">
                  <c:v>7.4999999999999997E-2</c:v>
                </c:pt>
                <c:pt idx="1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8-45B5-9D64-ACA30BB0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38525791"/>
        <c:axId val="96861440"/>
      </c:barChart>
      <c:lineChart>
        <c:grouping val="standard"/>
        <c:varyColors val="0"/>
        <c:ser>
          <c:idx val="1"/>
          <c:order val="1"/>
          <c:tx>
            <c:strRef>
              <c:f>TD!$C$261</c:f>
              <c:strCache>
                <c:ptCount val="1"/>
                <c:pt idx="0">
                  <c:v>¿Comiste menos de lo que debería haber comido?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TD!$A$262:$A$264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TD!$C$262:$C$264</c:f>
              <c:numCache>
                <c:formatCode>General</c:formatCode>
                <c:ptCount val="2"/>
                <c:pt idx="0">
                  <c:v>3</c:v>
                </c:pt>
                <c:pt idx="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8-45B5-9D64-ACA30BB0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711439"/>
        <c:axId val="1192713359"/>
      </c:lineChart>
      <c:catAx>
        <c:axId val="193852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61440"/>
        <c:crosses val="autoZero"/>
        <c:auto val="1"/>
        <c:lblAlgn val="ctr"/>
        <c:lblOffset val="100"/>
        <c:noMultiLvlLbl val="0"/>
      </c:catAx>
      <c:valAx>
        <c:axId val="968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525791"/>
        <c:crosses val="autoZero"/>
        <c:crossBetween val="between"/>
      </c:valAx>
      <c:valAx>
        <c:axId val="11927133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711439"/>
        <c:crosses val="max"/>
        <c:crossBetween val="between"/>
      </c:valAx>
      <c:catAx>
        <c:axId val="1192711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2713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TD!$B$279</c:f>
              <c:strCache>
                <c:ptCount val="1"/>
                <c:pt idx="0">
                  <c:v>¿Su hogar se quedó sin comida?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TD!$A$280:$A$282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TD!$B$280:$B$282</c:f>
              <c:numCache>
                <c:formatCode>0.00%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6-424A-B586-45AB8A02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3172864"/>
        <c:axId val="173153664"/>
      </c:barChart>
      <c:lineChart>
        <c:grouping val="standard"/>
        <c:varyColors val="0"/>
        <c:ser>
          <c:idx val="1"/>
          <c:order val="1"/>
          <c:tx>
            <c:strRef>
              <c:f>TD!$C$279</c:f>
              <c:strCache>
                <c:ptCount val="1"/>
                <c:pt idx="0">
                  <c:v>¿Su hogar se quedó sin comida?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TD!$A$280:$A$282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TD!$C$280:$C$282</c:f>
              <c:numCache>
                <c:formatCode>General</c:formatCode>
                <c:ptCount val="2"/>
                <c:pt idx="0">
                  <c:v>8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6-424A-B586-45AB8A02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77184"/>
        <c:axId val="93979104"/>
      </c:lineChart>
      <c:catAx>
        <c:axId val="1731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53664"/>
        <c:crosses val="autoZero"/>
        <c:auto val="1"/>
        <c:lblAlgn val="ctr"/>
        <c:lblOffset val="100"/>
        <c:noMultiLvlLbl val="0"/>
      </c:catAx>
      <c:valAx>
        <c:axId val="1731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72864"/>
        <c:crosses val="autoZero"/>
        <c:crossBetween val="between"/>
      </c:valAx>
      <c:valAx>
        <c:axId val="93979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77184"/>
        <c:crosses val="max"/>
        <c:crossBetween val="between"/>
      </c:valAx>
      <c:catAx>
        <c:axId val="9397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7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TD!$B$297</c:f>
              <c:strCache>
                <c:ptCount val="1"/>
                <c:pt idx="0">
                  <c:v>¿Has estado sin comer por un día entero?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TD!$A$298:$A$300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TD!$B$298:$B$300</c:f>
              <c:numCache>
                <c:formatCode>0.00%</c:formatCode>
                <c:ptCount val="2"/>
                <c:pt idx="0">
                  <c:v>0.22500000000000001</c:v>
                </c:pt>
                <c:pt idx="1">
                  <c:v>0.77500000000000002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14D-B10E-44A23240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3173824"/>
        <c:axId val="173152704"/>
      </c:barChart>
      <c:lineChart>
        <c:grouping val="standard"/>
        <c:varyColors val="0"/>
        <c:ser>
          <c:idx val="1"/>
          <c:order val="1"/>
          <c:tx>
            <c:strRef>
              <c:f>TD!$C$297</c:f>
              <c:strCache>
                <c:ptCount val="1"/>
                <c:pt idx="0">
                  <c:v>¿Has estado sin comer por un día entero?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TD!$A$298:$A$300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TD!$C$298:$C$300</c:f>
              <c:numCache>
                <c:formatCode>General</c:formatCode>
                <c:ptCount val="2"/>
                <c:pt idx="0">
                  <c:v>9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3-414D-B10E-44A23240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24128"/>
        <c:axId val="167723648"/>
      </c:lineChart>
      <c:catAx>
        <c:axId val="1731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52704"/>
        <c:crosses val="autoZero"/>
        <c:auto val="1"/>
        <c:lblAlgn val="ctr"/>
        <c:lblOffset val="100"/>
        <c:noMultiLvlLbl val="0"/>
      </c:catAx>
      <c:valAx>
        <c:axId val="17315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73824"/>
        <c:crosses val="autoZero"/>
        <c:crossBetween val="between"/>
      </c:valAx>
      <c:valAx>
        <c:axId val="1677236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24128"/>
        <c:crosses val="max"/>
        <c:crossBetween val="between"/>
      </c:valAx>
      <c:catAx>
        <c:axId val="16772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72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TD!$B$334</c:f>
              <c:strCache>
                <c:ptCount val="1"/>
                <c:pt idx="0">
                  <c:v>Casa con materiales aceptables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TD!$A$335:$A$337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TD!$B$335:$B$337</c:f>
              <c:numCache>
                <c:formatCode>0.00%</c:formatCode>
                <c:ptCount val="2"/>
                <c:pt idx="0">
                  <c:v>0.125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F-4A53-8CF4-C44CFB9A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3160864"/>
        <c:axId val="173158464"/>
      </c:barChart>
      <c:lineChart>
        <c:grouping val="standard"/>
        <c:varyColors val="0"/>
        <c:ser>
          <c:idx val="1"/>
          <c:order val="1"/>
          <c:tx>
            <c:strRef>
              <c:f>TD!$C$334</c:f>
              <c:strCache>
                <c:ptCount val="1"/>
                <c:pt idx="0">
                  <c:v>Casa con materiales aceptables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TD!$A$335:$A$337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TD!$C$335:$C$337</c:f>
              <c:numCache>
                <c:formatCode>General</c:formatCode>
                <c:ptCount val="2"/>
                <c:pt idx="0">
                  <c:v>5</c:v>
                </c:pt>
                <c:pt idx="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F-4A53-8CF4-C44CFB9A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01472"/>
        <c:axId val="173180544"/>
      </c:lineChart>
      <c:catAx>
        <c:axId val="1731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58464"/>
        <c:crosses val="autoZero"/>
        <c:auto val="1"/>
        <c:lblAlgn val="ctr"/>
        <c:lblOffset val="100"/>
        <c:noMultiLvlLbl val="0"/>
      </c:catAx>
      <c:valAx>
        <c:axId val="17315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60864"/>
        <c:crosses val="autoZero"/>
        <c:crossBetween val="between"/>
      </c:valAx>
      <c:valAx>
        <c:axId val="173180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301472"/>
        <c:crosses val="max"/>
        <c:crossBetween val="between"/>
      </c:valAx>
      <c:catAx>
        <c:axId val="64330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18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TD!$B$354</c:f>
              <c:strCache>
                <c:ptCount val="1"/>
                <c:pt idx="0">
                  <c:v>Acceso a electricidad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TD!$A$355:$A$356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TD!$B$355:$B$356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D-4267-93C4-F198DF60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650144"/>
        <c:axId val="133651104"/>
      </c:barChart>
      <c:lineChart>
        <c:grouping val="standard"/>
        <c:varyColors val="0"/>
        <c:ser>
          <c:idx val="1"/>
          <c:order val="1"/>
          <c:tx>
            <c:strRef>
              <c:f>TD!$C$354</c:f>
              <c:strCache>
                <c:ptCount val="1"/>
                <c:pt idx="0">
                  <c:v>Acceso a electricidad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TD!$A$355:$A$356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TD!$C$355:$C$356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5D-4267-93C4-F198DF60D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860944"/>
        <c:axId val="344914656"/>
      </c:lineChart>
      <c:catAx>
        <c:axId val="1336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51104"/>
        <c:crosses val="autoZero"/>
        <c:auto val="1"/>
        <c:lblAlgn val="ctr"/>
        <c:lblOffset val="100"/>
        <c:noMultiLvlLbl val="0"/>
      </c:catAx>
      <c:valAx>
        <c:axId val="1336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50144"/>
        <c:crosses val="autoZero"/>
        <c:crossBetween val="between"/>
      </c:valAx>
      <c:valAx>
        <c:axId val="344914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860944"/>
        <c:crosses val="max"/>
        <c:crossBetween val="between"/>
      </c:valAx>
      <c:catAx>
        <c:axId val="30186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91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Ecuador.xlsx]TD!TablaDinámica6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95-4684-9D70-A0FC6884BD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95-4684-9D70-A0FC6884BD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TD!$A$22:$A$24</c:f>
              <c:strCache>
                <c:ptCount val="2"/>
                <c:pt idx="0">
                  <c:v>Individual</c:v>
                </c:pt>
                <c:pt idx="1">
                  <c:v>Organización</c:v>
                </c:pt>
              </c:strCache>
            </c:strRef>
          </c:cat>
          <c:val>
            <c:numRef>
              <c:f>TD!$B$22:$B$24</c:f>
              <c:numCache>
                <c:formatCode>General</c:formatCode>
                <c:ptCount val="2"/>
                <c:pt idx="0">
                  <c:v>21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A-4620-B0E4-9BF066557B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TD!$B$372</c:f>
              <c:strCache>
                <c:ptCount val="1"/>
                <c:pt idx="0">
                  <c:v>Ventanas en los cuartos de la casa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TD!$A$373:$A$375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TD!$B$373:$B$375</c:f>
              <c:numCache>
                <c:formatCode>0.00%</c:formatCode>
                <c:ptCount val="2"/>
                <c:pt idx="0">
                  <c:v>0.125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F-4D2C-B04B-1B09267DA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1862864"/>
        <c:axId val="301860464"/>
      </c:barChart>
      <c:lineChart>
        <c:grouping val="standard"/>
        <c:varyColors val="0"/>
        <c:ser>
          <c:idx val="1"/>
          <c:order val="1"/>
          <c:tx>
            <c:strRef>
              <c:f>TD!$C$372</c:f>
              <c:strCache>
                <c:ptCount val="1"/>
                <c:pt idx="0">
                  <c:v>Ventanas en los cuartos de la casa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TD!$A$373:$A$375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TD!$C$373:$C$375</c:f>
              <c:numCache>
                <c:formatCode>General</c:formatCode>
                <c:ptCount val="2"/>
                <c:pt idx="0">
                  <c:v>5</c:v>
                </c:pt>
                <c:pt idx="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0F-4D2C-B04B-1B09267DA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9520"/>
        <c:axId val="192126080"/>
      </c:lineChart>
      <c:catAx>
        <c:axId val="3018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860464"/>
        <c:crosses val="autoZero"/>
        <c:auto val="1"/>
        <c:lblAlgn val="ctr"/>
        <c:lblOffset val="100"/>
        <c:noMultiLvlLbl val="0"/>
      </c:catAx>
      <c:valAx>
        <c:axId val="3018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862864"/>
        <c:crosses val="autoZero"/>
        <c:crossBetween val="between"/>
      </c:valAx>
      <c:valAx>
        <c:axId val="1921260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39520"/>
        <c:crosses val="max"/>
        <c:crossBetween val="between"/>
      </c:valAx>
      <c:catAx>
        <c:axId val="1921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126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TD!$B$390</c:f>
              <c:strCache>
                <c:ptCount val="1"/>
                <c:pt idx="0">
                  <c:v>Ventilación en todos los cuartos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TD!$A$391:$A$393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TD!$B$391:$B$393</c:f>
              <c:numCache>
                <c:formatCode>0.00%</c:formatCode>
                <c:ptCount val="2"/>
                <c:pt idx="0">
                  <c:v>0.32500000000000001</c:v>
                </c:pt>
                <c:pt idx="1">
                  <c:v>0.67500000000000004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C-441D-BD58-FF5E3F89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120800"/>
        <c:axId val="192133280"/>
      </c:barChart>
      <c:lineChart>
        <c:grouping val="standard"/>
        <c:varyColors val="0"/>
        <c:ser>
          <c:idx val="1"/>
          <c:order val="1"/>
          <c:tx>
            <c:strRef>
              <c:f>TD!$C$390</c:f>
              <c:strCache>
                <c:ptCount val="1"/>
                <c:pt idx="0">
                  <c:v>Ventilación en todos los cuartos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TD!$A$391:$A$393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TD!$C$391:$C$393</c:f>
              <c:numCache>
                <c:formatCode>General</c:formatCode>
                <c:ptCount val="2"/>
                <c:pt idx="0">
                  <c:v>13</c:v>
                </c:pt>
                <c:pt idx="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C-441D-BD58-FF5E3F89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6160"/>
        <c:axId val="192110720"/>
      </c:lineChart>
      <c:catAx>
        <c:axId val="1921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33280"/>
        <c:crosses val="autoZero"/>
        <c:auto val="1"/>
        <c:lblAlgn val="ctr"/>
        <c:lblOffset val="100"/>
        <c:noMultiLvlLbl val="0"/>
      </c:catAx>
      <c:valAx>
        <c:axId val="1921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0800"/>
        <c:crosses val="autoZero"/>
        <c:crossBetween val="between"/>
      </c:valAx>
      <c:valAx>
        <c:axId val="1921107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36160"/>
        <c:crosses val="max"/>
        <c:crossBetween val="between"/>
      </c:valAx>
      <c:catAx>
        <c:axId val="19213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110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TD!$B$408</c:f>
              <c:strCache>
                <c:ptCount val="1"/>
                <c:pt idx="0">
                  <c:v>Sanitarios higiénicos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TD!$A$409:$A$410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TD!$B$409:$B$410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A-426B-BA85-30A74C10C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135680"/>
        <c:axId val="192113600"/>
      </c:barChart>
      <c:lineChart>
        <c:grouping val="standard"/>
        <c:varyColors val="0"/>
        <c:ser>
          <c:idx val="1"/>
          <c:order val="1"/>
          <c:tx>
            <c:strRef>
              <c:f>TD!$C$408</c:f>
              <c:strCache>
                <c:ptCount val="1"/>
                <c:pt idx="0">
                  <c:v>Sanitarios higiénicos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TD!$A$409:$A$410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TD!$C$409:$C$410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DA-426B-BA85-30A74C10C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334255"/>
        <c:axId val="2100344815"/>
      </c:lineChart>
      <c:catAx>
        <c:axId val="1921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13600"/>
        <c:crosses val="autoZero"/>
        <c:auto val="1"/>
        <c:lblAlgn val="ctr"/>
        <c:lblOffset val="100"/>
        <c:noMultiLvlLbl val="0"/>
      </c:catAx>
      <c:valAx>
        <c:axId val="1921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35680"/>
        <c:crosses val="autoZero"/>
        <c:crossBetween val="between"/>
      </c:valAx>
      <c:valAx>
        <c:axId val="21003448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334255"/>
        <c:crosses val="max"/>
        <c:crossBetween val="between"/>
      </c:valAx>
      <c:catAx>
        <c:axId val="21003342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3448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TD!$B$427</c:f>
              <c:strCache>
                <c:ptCount val="1"/>
                <c:pt idx="0">
                  <c:v>Espacio suficiente para vivienda (35-60mts2)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TD!$A$428:$A$430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TD!$B$428:$B$430</c:f>
              <c:numCache>
                <c:formatCode>0.00%</c:formatCode>
                <c:ptCount val="2"/>
                <c:pt idx="0">
                  <c:v>0.27500000000000002</c:v>
                </c:pt>
                <c:pt idx="1">
                  <c:v>0.72499999999999998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9-4421-B900-B84C14FC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121760"/>
        <c:axId val="192122240"/>
      </c:barChart>
      <c:lineChart>
        <c:grouping val="standard"/>
        <c:varyColors val="0"/>
        <c:ser>
          <c:idx val="1"/>
          <c:order val="1"/>
          <c:tx>
            <c:strRef>
              <c:f>TD!$C$427</c:f>
              <c:strCache>
                <c:ptCount val="1"/>
                <c:pt idx="0">
                  <c:v>Espacio suficiente para vivienda (35-60mts2)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TD!$A$428:$A$430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TD!$C$428:$C$430</c:f>
              <c:numCache>
                <c:formatCode>General</c:formatCode>
                <c:ptCount val="2"/>
                <c:pt idx="0">
                  <c:v>11</c:v>
                </c:pt>
                <c:pt idx="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79-4421-B900-B84C14FC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76015"/>
        <c:axId val="301867184"/>
      </c:lineChart>
      <c:catAx>
        <c:axId val="1921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2240"/>
        <c:crosses val="autoZero"/>
        <c:auto val="1"/>
        <c:lblAlgn val="ctr"/>
        <c:lblOffset val="100"/>
        <c:noMultiLvlLbl val="0"/>
      </c:catAx>
      <c:valAx>
        <c:axId val="19212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21760"/>
        <c:crosses val="autoZero"/>
        <c:crossBetween val="between"/>
      </c:valAx>
      <c:valAx>
        <c:axId val="301867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876015"/>
        <c:crosses val="max"/>
        <c:crossBetween val="between"/>
      </c:valAx>
      <c:catAx>
        <c:axId val="2032876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186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TD!$B$443</c:f>
              <c:strCache>
                <c:ptCount val="1"/>
                <c:pt idx="0">
                  <c:v>Suficiente espacio en los cuartos (3 personas o menos por cuarto)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TD!$A$444:$A$446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TD!$B$444:$B$446</c:f>
              <c:numCache>
                <c:formatCode>0.00%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7ED-BE94-5A62E39F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229904"/>
        <c:axId val="99230864"/>
      </c:barChart>
      <c:lineChart>
        <c:grouping val="standard"/>
        <c:varyColors val="0"/>
        <c:ser>
          <c:idx val="1"/>
          <c:order val="1"/>
          <c:tx>
            <c:strRef>
              <c:f>TD!$C$443</c:f>
              <c:strCache>
                <c:ptCount val="1"/>
                <c:pt idx="0">
                  <c:v>Suficiente espacio en los cuartos (3 personas o menos por cuarto)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TD!$A$444:$A$446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TD!$C$444:$C$446</c:f>
              <c:numCache>
                <c:formatCode>General</c:formatCode>
                <c:ptCount val="2"/>
                <c:pt idx="0">
                  <c:v>10</c:v>
                </c:pt>
                <c:pt idx="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D3-47ED-BE94-5A62E39F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61952"/>
        <c:axId val="252171552"/>
      </c:lineChart>
      <c:catAx>
        <c:axId val="9922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0864"/>
        <c:crosses val="autoZero"/>
        <c:auto val="1"/>
        <c:lblAlgn val="ctr"/>
        <c:lblOffset val="100"/>
        <c:noMultiLvlLbl val="0"/>
      </c:catAx>
      <c:valAx>
        <c:axId val="992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29904"/>
        <c:crosses val="autoZero"/>
        <c:crossBetween val="between"/>
      </c:valAx>
      <c:valAx>
        <c:axId val="252171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161952"/>
        <c:crosses val="max"/>
        <c:crossBetween val="between"/>
      </c:valAx>
      <c:catAx>
        <c:axId val="25216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17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Ecuador.xlsx]TD!TablaDinámica29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TD!$B$461</c:f>
              <c:strCache>
                <c:ptCount val="1"/>
                <c:pt idx="0">
                  <c:v>Ambiente exterior seguro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TD!$A$462:$A$464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TD!$B$462:$B$464</c:f>
              <c:numCache>
                <c:formatCode>0.00%</c:formatCode>
                <c:ptCount val="2"/>
                <c:pt idx="0">
                  <c:v>0.42499999999999999</c:v>
                </c:pt>
                <c:pt idx="1">
                  <c:v>0.57499999999999996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D-45D2-BC63-4772412C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8850288"/>
        <c:axId val="258843088"/>
      </c:barChart>
      <c:lineChart>
        <c:grouping val="standard"/>
        <c:varyColors val="0"/>
        <c:ser>
          <c:idx val="1"/>
          <c:order val="1"/>
          <c:tx>
            <c:strRef>
              <c:f>TD!$C$461</c:f>
              <c:strCache>
                <c:ptCount val="1"/>
                <c:pt idx="0">
                  <c:v>Ambiente exterior seguro totales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TD!$A$462:$A$464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TD!$C$462:$C$464</c:f>
              <c:numCache>
                <c:formatCode>General</c:formatCode>
                <c:ptCount val="2"/>
                <c:pt idx="0">
                  <c:v>17</c:v>
                </c:pt>
                <c:pt idx="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CD-45D2-BC63-4772412C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42224"/>
        <c:axId val="177830224"/>
      </c:lineChart>
      <c:catAx>
        <c:axId val="25885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43088"/>
        <c:crosses val="autoZero"/>
        <c:auto val="1"/>
        <c:lblAlgn val="ctr"/>
        <c:lblOffset val="100"/>
        <c:noMultiLvlLbl val="0"/>
      </c:catAx>
      <c:valAx>
        <c:axId val="25884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50288"/>
        <c:crosses val="autoZero"/>
        <c:crossBetween val="between"/>
      </c:valAx>
      <c:valAx>
        <c:axId val="1778302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42224"/>
        <c:crosses val="max"/>
        <c:crossBetween val="between"/>
      </c:valAx>
      <c:catAx>
        <c:axId val="17784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83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Ecuador.xlsx]TD!TablaDinámica30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TD!$B$313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TD!$A$314:$A$320</c:f>
              <c:strCach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</c:strCache>
            </c:strRef>
          </c:cat>
          <c:val>
            <c:numRef>
              <c:f>TD!$B$314:$B$320</c:f>
              <c:numCache>
                <c:formatCode>General</c:formatCode>
                <c:ptCount val="6"/>
                <c:pt idx="0">
                  <c:v>27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2-4CC8-9F59-0EDBC94EE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436239"/>
        <c:axId val="895436719"/>
      </c:barChart>
      <c:catAx>
        <c:axId val="89543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436719"/>
        <c:crosses val="autoZero"/>
        <c:auto val="1"/>
        <c:lblAlgn val="ctr"/>
        <c:lblOffset val="100"/>
        <c:noMultiLvlLbl val="0"/>
      </c:catAx>
      <c:valAx>
        <c:axId val="8954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43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Ecuador.xlsx]TD!TablaDinámica7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TD!$B$39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09-44C1-A5AE-3E81CB2804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09-44C1-A5AE-3E81CB2804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TD!$A$40:$A$42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TD!$B$40:$B$42</c:f>
              <c:numCache>
                <c:formatCode>General</c:formatCode>
                <c:ptCount val="2"/>
                <c:pt idx="0">
                  <c:v>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1-49D1-A780-3126D24333A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Ecuador.xlsx]TD!TablaDinámica8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TD!$B$58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02-4000-B575-14AD9E489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02-4000-B575-14AD9E489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TD!$A$59:$A$61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TD!$B$59:$B$61</c:f>
              <c:numCache>
                <c:formatCode>General</c:formatCode>
                <c:ptCount val="2"/>
                <c:pt idx="0">
                  <c:v>25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F-4112-A612-2E65889828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Ecuador.xlsx]TD!TablaDinámica9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TD!$B$74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TD!$A$75:$A$77</c:f>
              <c:strCache>
                <c:ptCount val="2"/>
                <c:pt idx="0">
                  <c:v>Individual</c:v>
                </c:pt>
                <c:pt idx="1">
                  <c:v>Organización</c:v>
                </c:pt>
              </c:strCache>
            </c:strRef>
          </c:cat>
          <c:val>
            <c:numRef>
              <c:f>TD!$B$75:$B$77</c:f>
              <c:numCache>
                <c:formatCode>0.00</c:formatCode>
                <c:ptCount val="2"/>
                <c:pt idx="0">
                  <c:v>182.38095238095238</c:v>
                </c:pt>
                <c:pt idx="1">
                  <c:v>250.52631578947367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3-4472-9C52-128DA82A7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1331167"/>
        <c:axId val="1863083759"/>
      </c:barChart>
      <c:catAx>
        <c:axId val="149133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83759"/>
        <c:crosses val="autoZero"/>
        <c:auto val="1"/>
        <c:lblAlgn val="ctr"/>
        <c:lblOffset val="100"/>
        <c:noMultiLvlLbl val="0"/>
      </c:catAx>
      <c:valAx>
        <c:axId val="186308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33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Ecuador.xlsx]TD!TablaDinámica10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TD!$B$97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TD!$A$98:$A$109</c:f>
              <c:strCache>
                <c:ptCount val="11"/>
                <c:pt idx="0">
                  <c:v>0.5</c:v>
                </c:pt>
                <c:pt idx="1">
                  <c:v>0.6</c:v>
                </c:pt>
                <c:pt idx="2">
                  <c:v>6</c:v>
                </c:pt>
                <c:pt idx="3">
                  <c:v>100</c:v>
                </c:pt>
                <c:pt idx="4">
                  <c:v>60-70kg</c:v>
                </c:pt>
                <c:pt idx="5">
                  <c:v>7 kg</c:v>
                </c:pt>
                <c:pt idx="6">
                  <c:v>Mitad</c:v>
                </c:pt>
                <c:pt idx="7">
                  <c:v>No se</c:v>
                </c:pt>
                <c:pt idx="8">
                  <c:v>(blank)</c:v>
                </c:pt>
                <c:pt idx="9">
                  <c:v>3000</c:v>
                </c:pt>
                <c:pt idx="10">
                  <c:v>40</c:v>
                </c:pt>
              </c:strCache>
            </c:strRef>
          </c:cat>
          <c:val>
            <c:numRef>
              <c:f>TD!$B$98:$B$109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1-49E7-8E6E-ADC7C1654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7677119"/>
        <c:axId val="1863083279"/>
      </c:barChart>
      <c:catAx>
        <c:axId val="185767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083279"/>
        <c:crosses val="autoZero"/>
        <c:auto val="1"/>
        <c:lblAlgn val="ctr"/>
        <c:lblOffset val="100"/>
        <c:noMultiLvlLbl val="0"/>
      </c:catAx>
      <c:valAx>
        <c:axId val="186308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677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TD!$B$118</c:f>
              <c:strCache>
                <c:ptCount val="1"/>
                <c:pt idx="0">
                  <c:v>Cuenta de ¿Tiene acceso a un vehículo manual o motorizado?%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F-49D4-A62F-6D407935D7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F-49D4-A62F-6D407935D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TD!$A$119:$A$121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TD!$B$119:$B$121</c:f>
              <c:numCache>
                <c:formatCode>0.00%</c:formatCode>
                <c:ptCount val="2"/>
                <c:pt idx="0">
                  <c:v>0.32500000000000001</c:v>
                </c:pt>
                <c:pt idx="1">
                  <c:v>0.67500000000000004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1-421E-B2EA-1B82DAD2EC58}"/>
            </c:ext>
          </c:extLst>
        </c:ser>
        <c:ser>
          <c:idx val="1"/>
          <c:order val="1"/>
          <c:tx>
            <c:strRef>
              <c:f>TD!$C$118</c:f>
              <c:strCache>
                <c:ptCount val="1"/>
                <c:pt idx="0">
                  <c:v>Cuenta de ¿Tiene acceso a un vehículo manual o motorizado?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7A-4434-8DE1-71DF3AA284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7A-4434-8DE1-71DF3AA28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TD!$A$119:$A$121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TD!$C$119:$C$121</c:f>
              <c:numCache>
                <c:formatCode>General</c:formatCode>
                <c:ptCount val="2"/>
                <c:pt idx="0">
                  <c:v>13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AF-49D4-A62F-6D407935D7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TD!$B$135</c:f>
              <c:strCache>
                <c:ptCount val="1"/>
                <c:pt idx="0">
                  <c:v>¿Conoce el precio de compra del material antes de venderlos?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FD-4C4E-AEF8-814D681891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FD-4C4E-AEF8-814D681891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TD!$A$136:$A$138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TD!$B$136:$B$138</c:f>
              <c:numCache>
                <c:formatCode>0.00%</c:formatCode>
                <c:ptCount val="2"/>
                <c:pt idx="0">
                  <c:v>7.4999999999999997E-2</c:v>
                </c:pt>
                <c:pt idx="1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271-929F-5E9CFC9521AC}"/>
            </c:ext>
          </c:extLst>
        </c:ser>
        <c:ser>
          <c:idx val="1"/>
          <c:order val="1"/>
          <c:tx>
            <c:strRef>
              <c:f>TD!$C$135</c:f>
              <c:strCache>
                <c:ptCount val="1"/>
                <c:pt idx="0">
                  <c:v>Cuenta de ¿Conoce el precio de compra del material antes de venderlos?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07-4DD0-AA3C-3D91C3185A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07-4DD0-AA3C-3D91C3185A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TD!$A$136:$A$138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TD!$C$136:$C$138</c:f>
              <c:numCache>
                <c:formatCode>General</c:formatCode>
                <c:ptCount val="2"/>
                <c:pt idx="0">
                  <c:v>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D-4C4E-AEF8-814D681891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[Cálculos Ecuador.xlsx]TD!TablaDinámica13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TD!$B$153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D1-4393-A913-33C6C15F79DE}"/>
              </c:ext>
            </c:extLst>
          </c:dPt>
          <c:cat>
            <c:strRef>
              <c:f>TD!$A$154:$A$155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TD!$B$154:$B$155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5-4900-BF03-01C94C1FB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0</xdr:row>
      <xdr:rowOff>34290</xdr:rowOff>
    </xdr:from>
    <xdr:to>
      <xdr:col>8</xdr:col>
      <xdr:colOff>38100</xdr:colOff>
      <xdr:row>15</xdr:row>
      <xdr:rowOff>34290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7DBDBE-2D1C-61ED-0CF5-972D18F2F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434340</xdr:colOff>
      <xdr:row>20</xdr:row>
      <xdr:rowOff>72390</xdr:rowOff>
    </xdr:from>
    <xdr:to>
      <xdr:col>8</xdr:col>
      <xdr:colOff>251460</xdr:colOff>
      <xdr:row>35</xdr:row>
      <xdr:rowOff>72390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8C0FB4-2C15-3C62-C104-A322B2149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762000</xdr:colOff>
      <xdr:row>40</xdr:row>
      <xdr:rowOff>64770</xdr:rowOff>
    </xdr:from>
    <xdr:to>
      <xdr:col>8</xdr:col>
      <xdr:colOff>579120</xdr:colOff>
      <xdr:row>55</xdr:row>
      <xdr:rowOff>64770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5B5217-A5A4-006A-AB66-26A66DA69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678180</xdr:colOff>
      <xdr:row>56</xdr:row>
      <xdr:rowOff>110490</xdr:rowOff>
    </xdr:from>
    <xdr:to>
      <xdr:col>8</xdr:col>
      <xdr:colOff>495300</xdr:colOff>
      <xdr:row>71</xdr:row>
      <xdr:rowOff>110490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8C6377-0510-C147-713D-6CB4B71E2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388620</xdr:colOff>
      <xdr:row>73</xdr:row>
      <xdr:rowOff>125730</xdr:rowOff>
    </xdr:from>
    <xdr:to>
      <xdr:col>8</xdr:col>
      <xdr:colOff>205740</xdr:colOff>
      <xdr:row>88</xdr:row>
      <xdr:rowOff>125730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3FAA3A-A7BB-4D9E-A4BC-58ACB7D83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403860</xdr:colOff>
      <xdr:row>98</xdr:row>
      <xdr:rowOff>125730</xdr:rowOff>
    </xdr:from>
    <xdr:to>
      <xdr:col>8</xdr:col>
      <xdr:colOff>137160</xdr:colOff>
      <xdr:row>113</xdr:row>
      <xdr:rowOff>125730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200B064-BCE6-8650-AC2D-722DF1CCF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3017520</xdr:colOff>
      <xdr:row>116</xdr:row>
      <xdr:rowOff>140970</xdr:rowOff>
    </xdr:from>
    <xdr:to>
      <xdr:col>9</xdr:col>
      <xdr:colOff>205740</xdr:colOff>
      <xdr:row>131</xdr:row>
      <xdr:rowOff>140970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B051044-05A1-D395-4B73-969E97AE2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190500</xdr:colOff>
      <xdr:row>134</xdr:row>
      <xdr:rowOff>3810</xdr:rowOff>
    </xdr:from>
    <xdr:to>
      <xdr:col>9</xdr:col>
      <xdr:colOff>7620</xdr:colOff>
      <xdr:row>149</xdr:row>
      <xdr:rowOff>3810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67E1F8F-B370-5E43-32A9-3071C1F3A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281940</xdr:colOff>
      <xdr:row>151</xdr:row>
      <xdr:rowOff>179070</xdr:rowOff>
    </xdr:from>
    <xdr:to>
      <xdr:col>9</xdr:col>
      <xdr:colOff>99060</xdr:colOff>
      <xdr:row>166</xdr:row>
      <xdr:rowOff>179070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74CCE67-9974-FA31-9C3E-6F3424984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411480</xdr:colOff>
      <xdr:row>168</xdr:row>
      <xdr:rowOff>118110</xdr:rowOff>
    </xdr:from>
    <xdr:to>
      <xdr:col>8</xdr:col>
      <xdr:colOff>144780</xdr:colOff>
      <xdr:row>183</xdr:row>
      <xdr:rowOff>118110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9E3E561-8EA5-0A2F-2715-EC000CADB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396240</xdr:colOff>
      <xdr:row>189</xdr:row>
      <xdr:rowOff>49530</xdr:rowOff>
    </xdr:from>
    <xdr:to>
      <xdr:col>9</xdr:col>
      <xdr:colOff>213360</xdr:colOff>
      <xdr:row>204</xdr:row>
      <xdr:rowOff>49530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D065848-DBD2-F463-D4F5-2BD7BE12D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403860</xdr:colOff>
      <xdr:row>206</xdr:row>
      <xdr:rowOff>41910</xdr:rowOff>
    </xdr:from>
    <xdr:to>
      <xdr:col>9</xdr:col>
      <xdr:colOff>220980</xdr:colOff>
      <xdr:row>221</xdr:row>
      <xdr:rowOff>41910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2DD8765-8AC2-D370-82B6-5EE8EA6B5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297180</xdr:colOff>
      <xdr:row>223</xdr:row>
      <xdr:rowOff>80010</xdr:rowOff>
    </xdr:from>
    <xdr:to>
      <xdr:col>9</xdr:col>
      <xdr:colOff>114300</xdr:colOff>
      <xdr:row>238</xdr:row>
      <xdr:rowOff>80010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72F87E8-C9A1-D2E3-10C7-2ACECEB13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297180</xdr:colOff>
      <xdr:row>240</xdr:row>
      <xdr:rowOff>102870</xdr:rowOff>
    </xdr:from>
    <xdr:to>
      <xdr:col>9</xdr:col>
      <xdr:colOff>114300</xdr:colOff>
      <xdr:row>255</xdr:row>
      <xdr:rowOff>102870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DDC8378-9BC6-28FB-59AF-C1C9A3F1F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243840</xdr:colOff>
      <xdr:row>259</xdr:row>
      <xdr:rowOff>179070</xdr:rowOff>
    </xdr:from>
    <xdr:to>
      <xdr:col>9</xdr:col>
      <xdr:colOff>60960</xdr:colOff>
      <xdr:row>274</xdr:row>
      <xdr:rowOff>179070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28541D0-0BB7-3CCA-4E0F-51139A064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403860</xdr:colOff>
      <xdr:row>278</xdr:row>
      <xdr:rowOff>26670</xdr:rowOff>
    </xdr:from>
    <xdr:to>
      <xdr:col>8</xdr:col>
      <xdr:colOff>281940</xdr:colOff>
      <xdr:row>293</xdr:row>
      <xdr:rowOff>26670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EFD2499-BDF8-07BD-C531-1D160A448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312420</xdr:colOff>
      <xdr:row>294</xdr:row>
      <xdr:rowOff>57150</xdr:rowOff>
    </xdr:from>
    <xdr:to>
      <xdr:col>9</xdr:col>
      <xdr:colOff>129540</xdr:colOff>
      <xdr:row>309</xdr:row>
      <xdr:rowOff>57150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56F94A-48C1-0123-F0B1-A4DEB3D2F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91440</xdr:colOff>
      <xdr:row>335</xdr:row>
      <xdr:rowOff>19050</xdr:rowOff>
    </xdr:from>
    <xdr:to>
      <xdr:col>8</xdr:col>
      <xdr:colOff>701040</xdr:colOff>
      <xdr:row>350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6AB7A208-029D-4D34-21FB-A51FB3FB9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327660</xdr:colOff>
      <xdr:row>353</xdr:row>
      <xdr:rowOff>26670</xdr:rowOff>
    </xdr:from>
    <xdr:to>
      <xdr:col>9</xdr:col>
      <xdr:colOff>144780</xdr:colOff>
      <xdr:row>368</xdr:row>
      <xdr:rowOff>26670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88C32C0A-6897-4639-DEAC-7E9408D38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358140</xdr:colOff>
      <xdr:row>371</xdr:row>
      <xdr:rowOff>87630</xdr:rowOff>
    </xdr:from>
    <xdr:to>
      <xdr:col>9</xdr:col>
      <xdr:colOff>175260</xdr:colOff>
      <xdr:row>386</xdr:row>
      <xdr:rowOff>87630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CF6AE92A-FACD-17D3-67BA-E4CF7E149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152400</xdr:colOff>
      <xdr:row>389</xdr:row>
      <xdr:rowOff>34290</xdr:rowOff>
    </xdr:from>
    <xdr:to>
      <xdr:col>8</xdr:col>
      <xdr:colOff>762000</xdr:colOff>
      <xdr:row>404</xdr:row>
      <xdr:rowOff>34290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F9BEA934-859F-633E-9ACC-ACCC3E5F8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190500</xdr:colOff>
      <xdr:row>407</xdr:row>
      <xdr:rowOff>19050</xdr:rowOff>
    </xdr:from>
    <xdr:to>
      <xdr:col>9</xdr:col>
      <xdr:colOff>7620</xdr:colOff>
      <xdr:row>422</xdr:row>
      <xdr:rowOff>19050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280F938-8C2C-AA23-92C7-1A1D2263A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121920</xdr:colOff>
      <xdr:row>424</xdr:row>
      <xdr:rowOff>87630</xdr:rowOff>
    </xdr:from>
    <xdr:to>
      <xdr:col>9</xdr:col>
      <xdr:colOff>53340</xdr:colOff>
      <xdr:row>439</xdr:row>
      <xdr:rowOff>87630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E1E20257-52A8-0E2C-D3E3-1BDD94FFC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</xdr:col>
      <xdr:colOff>236220</xdr:colOff>
      <xdr:row>442</xdr:row>
      <xdr:rowOff>11430</xdr:rowOff>
    </xdr:from>
    <xdr:to>
      <xdr:col>9</xdr:col>
      <xdr:colOff>53340</xdr:colOff>
      <xdr:row>457</xdr:row>
      <xdr:rowOff>11430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A9A2EF89-0DE4-7042-341F-4D0BDF956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</xdr:col>
      <xdr:colOff>754380</xdr:colOff>
      <xdr:row>459</xdr:row>
      <xdr:rowOff>156210</xdr:rowOff>
    </xdr:from>
    <xdr:to>
      <xdr:col>8</xdr:col>
      <xdr:colOff>426720</xdr:colOff>
      <xdr:row>474</xdr:row>
      <xdr:rowOff>156210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E5214222-2324-46E5-B8D4-2E8A33410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899160</xdr:colOff>
      <xdr:row>310</xdr:row>
      <xdr:rowOff>57150</xdr:rowOff>
    </xdr:from>
    <xdr:to>
      <xdr:col>7</xdr:col>
      <xdr:colOff>373380</xdr:colOff>
      <xdr:row>325</xdr:row>
      <xdr:rowOff>57150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F2AFEEAA-D935-AD76-FBE2-CAAC03BC3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 AGUILAR" refreshedDate="45471.390721875003" createdVersion="8" refreshedVersion="8" minRefreshableVersion="3" recordCount="40" xr:uid="{1964929A-2912-4719-AF36-B644CD85D7EA}">
  <cacheSource type="worksheet">
    <worksheetSource name="base"/>
  </cacheSource>
  <cacheFields count="64">
    <cacheField name="Id" numFmtId="0">
      <sharedItems containsSemiMixedTypes="0" containsString="0" containsNumber="1" containsInteger="1" minValue="1" maxValue="40"/>
    </cacheField>
    <cacheField name="Genero" numFmtId="0">
      <sharedItems/>
    </cacheField>
    <cacheField name="Edad" numFmtId="0">
      <sharedItems containsSemiMixedTypes="0" containsString="0" containsNumber="1" containsInteger="1" minValue="18" maxValue="79"/>
    </cacheField>
    <cacheField name="Cuantas personas viven en su casa" numFmtId="0">
      <sharedItems containsSemiMixedTypes="0" containsString="0" containsNumber="1" containsInteger="1" minValue="1" maxValue="8"/>
    </cacheField>
    <cacheField name="Cuando empezó a trabajar en reciclaje" numFmtId="0">
      <sharedItems containsSemiMixedTypes="0" containsString="0" containsNumber="1" containsInteger="1" minValue="1" maxValue="40"/>
    </cacheField>
    <cacheField name="¿Por qué empezó a trabajar en reciclaje?" numFmtId="0">
      <sharedItems/>
    </cacheField>
    <cacheField name="¿De dónde obtiene los residuos que recupera?" numFmtId="0">
      <sharedItems/>
    </cacheField>
    <cacheField name="¿Es usted un trabajador individual o miembro de una organización?" numFmtId="0">
      <sharedItems/>
    </cacheField>
    <cacheField name="¿Es el reciclaje su única actividad económica y generadora de ingresos?" numFmtId="0">
      <sharedItems/>
    </cacheField>
    <cacheField name="¿Qué otra actividad económica usted tiene?" numFmtId="0">
      <sharedItems containsBlank="1"/>
    </cacheField>
    <cacheField name="¿Cuántas horas usted trabajar al día en recuperación de materiales?" numFmtId="0">
      <sharedItems containsSemiMixedTypes="0" containsString="0" containsNumber="1" containsInteger="1" minValue="4" maxValue="13"/>
    </cacheField>
    <cacheField name="¿Cuántos días a la semana?" numFmtId="0">
      <sharedItems containsSemiMixedTypes="0" containsString="0" containsNumber="1" containsInteger="1" minValue="3" maxValue="7"/>
    </cacheField>
    <cacheField name="¿Con que frecuencia vende usted los materiales que recupera?" numFmtId="0">
      <sharedItems containsBlank="1"/>
    </cacheField>
    <cacheField name="¿A quién le vende?" numFmtId="0">
      <sharedItems containsBlank="1"/>
    </cacheField>
    <cacheField name="¿Cómo escoge al comprador de los materiales?" numFmtId="0">
      <sharedItems containsBlank="1"/>
    </cacheField>
    <cacheField name="¿Tiene acceso a un vehículo manual o motorizado?" numFmtId="0">
      <sharedItems containsBlank="1" count="3">
        <s v="Si"/>
        <s v="No"/>
        <m u="1"/>
      </sharedItems>
    </cacheField>
    <cacheField name="¿Quién es el dueño del vehículo?" numFmtId="0">
      <sharedItems containsBlank="1"/>
    </cacheField>
    <cacheField name="¿Qué tan lejos viaja hasta el comprador de los materiales?" numFmtId="0">
      <sharedItems containsBlank="1" containsMixedTypes="1" containsNumber="1" containsInteger="1" minValue="5" maxValue="30"/>
    </cacheField>
    <cacheField name="¿Cuánto ganas vendiendo tus materiales?" numFmtId="0">
      <sharedItems containsString="0" containsBlank="1" containsNumber="1" containsInteger="1" minValue="60" maxValue="300"/>
    </cacheField>
    <cacheField name="Del total de tus ingresos por recolección de residuos, ¿cuánto proviene de la venta de material plástico?" numFmtId="0">
      <sharedItems containsBlank="1" containsMixedTypes="1" containsNumber="1" minValue="0.5" maxValue="3000" count="11">
        <n v="0.6"/>
        <s v="60-70kg"/>
        <n v="0.5"/>
        <m/>
        <s v="Mitad"/>
        <s v="7 kg"/>
        <n v="6"/>
        <n v="100"/>
        <s v="No se"/>
        <n v="3000"/>
        <n v="40"/>
      </sharedItems>
    </cacheField>
    <cacheField name="¿Cuánto vende, en kg, de todos los materiales al mes?" numFmtId="0">
      <sharedItems containsBlank="1" containsMixedTypes="1" containsNumber="1" containsInteger="1" minValue="8" maxValue="6000"/>
    </cacheField>
    <cacheField name="¿Qué volúmenes, en kg, de materiales plásticos vende especificamente?" numFmtId="0">
      <sharedItems containsBlank="1" containsMixedTypes="1" containsNumber="1" containsInteger="1" minValue="3" maxValue="400"/>
    </cacheField>
    <cacheField name="¿Qué precio de venta obtiene por cada categoría de residuos que vende? (complementario)" numFmtId="0">
      <sharedItems containsBlank="1"/>
    </cacheField>
    <cacheField name="¿Ha cambiado el precio del plástico durante el último año? Si es así ¿cuánto? (complementario)" numFmtId="0">
      <sharedItems containsBlank="1"/>
    </cacheField>
    <cacheField name="¿Conoce el precio de compra del material antes de venderlos?" numFmtId="0">
      <sharedItems containsBlank="1" count="3">
        <s v="Si"/>
        <s v="No"/>
        <m u="1"/>
      </sharedItems>
    </cacheField>
    <cacheField name="¿Tiene deudas o compromisos con los compradores del material?" numFmtId="0">
      <sharedItems containsBlank="1" count="2">
        <s v="No"/>
        <m u="1"/>
      </sharedItems>
    </cacheField>
    <cacheField name="¿Cuál es tu principal limitante para incrementar los ingresos por la recuperación de material?" numFmtId="0">
      <sharedItems containsBlank="1" count="19">
        <s v="Bodega"/>
        <s v="Precio"/>
        <s v="Separación de material"/>
        <s v="Transporte"/>
        <s v="Puntos de recuperación"/>
        <s v="Transporte " u="1"/>
        <s v="Más puntos, transporte, almacenamiento" u="1"/>
        <s v="Los precios y el acceso al material" u="1"/>
        <s v="Separando material" u="1"/>
        <s v="Lugar" u="1"/>
        <s v="Más material" u="1"/>
        <s v="Camioneta" u="1"/>
        <s v="Carreta" u="1"/>
        <s v="Material disponible" u="1"/>
        <s v="Material" u="1"/>
        <m u="1"/>
        <s v="Triciclo" u="1"/>
        <s v="Clasifiquen" u="1"/>
        <s v="Vehiculo" u="1"/>
      </sharedItems>
    </cacheField>
    <cacheField name="¿Qué costos le implica realizar su actividad?" numFmtId="0">
      <sharedItems containsBlank="1" containsMixedTypes="1" containsNumber="1" minValue="1" maxValue="125"/>
    </cacheField>
    <cacheField name="Si es dueño de un vehículo ¿Cuánto le costó?" numFmtId="0">
      <sharedItems containsBlank="1" containsMixedTypes="1" containsNumber="1" containsInteger="1" minValue="20" maxValue="1000"/>
    </cacheField>
    <cacheField name="¿Cuánto gasta en alimentación para usted o para su familia (especifique) cada día?" numFmtId="0">
      <sharedItems containsMixedTypes="1" containsNumber="1" containsInteger="1" minValue="3" maxValue="240"/>
    </cacheField>
    <cacheField name="Durante los últimos 12 meses, ¿hubo algún momento en que por falta de dinero u otros recursos?:.¿Estabas preocupado por no tener suficiente dinero para comer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No tuviste la capacidad para comer saludable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Comiste sólo unos pocos tipos de alimentos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Tuviste que saltarte una comida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Comiste menos de lo que debería haber comido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Su hogar se quedó sin comida?" numFmtId="0">
      <sharedItems containsBlank="1" count="3">
        <s v="SI"/>
        <s v="No"/>
        <m u="1"/>
      </sharedItems>
    </cacheField>
    <cacheField name="Durante los últimos 12 meses, ¿hubo algún momento en que por falta de dinero u otros recursos?:.¿Tenías hambre pero no podías comer?" numFmtId="0">
      <sharedItems/>
    </cacheField>
    <cacheField name="Durante los últimos 12 meses, ¿hubo algún momento en que por falta de dinero u otros recursos?:.¿Has estado sin comer por un día entero?" numFmtId="0">
      <sharedItems containsBlank="1" count="3">
        <s v="No"/>
        <s v="SI"/>
        <m u="1"/>
      </sharedItems>
    </cacheField>
    <cacheField name="¿Usted es dueño o tiene acceso a lo siguiente?.Casa con materiales aceptables" numFmtId="0">
      <sharedItems containsBlank="1" count="3">
        <s v="Si"/>
        <s v="No"/>
        <m u="1"/>
      </sharedItems>
    </cacheField>
    <cacheField name="¿Usted es dueño o tiene acceso a lo siguiente?.Acceso a electricidad" numFmtId="0">
      <sharedItems count="1">
        <s v="Si"/>
      </sharedItems>
    </cacheField>
    <cacheField name="¿Usted es dueño o tiene acceso a lo siguiente?.Ventanas en los cuartos de la casa" numFmtId="0">
      <sharedItems count="2">
        <s v="Si"/>
        <s v="No"/>
      </sharedItems>
    </cacheField>
    <cacheField name="¿Usted es dueño o tiene acceso a lo siguiente?.Ventilación en todos los cuartos" numFmtId="0">
      <sharedItems count="2">
        <s v="Si"/>
        <s v="No"/>
      </sharedItems>
    </cacheField>
    <cacheField name="¿Usted es dueño o tiene acceso a lo siguiente?.Sanitarios higiénicos" numFmtId="0">
      <sharedItems count="1">
        <s v="Si"/>
      </sharedItems>
    </cacheField>
    <cacheField name="¿Usted es dueño o tiene acceso a lo siguiente?.Espacio suficiente para vivienda (35-60mts2)" numFmtId="0">
      <sharedItems count="2">
        <s v="No"/>
        <s v="Si"/>
      </sharedItems>
    </cacheField>
    <cacheField name="¿Usted es dueño o tiene acceso a lo siguiente?.Suficiente espacio en los cuartos (3 personas o menos por cuarto)" numFmtId="0">
      <sharedItems count="2">
        <s v="No"/>
        <s v="Si"/>
      </sharedItems>
    </cacheField>
    <cacheField name="¿Usted es dueño o tiene acceso a lo siguiente?.Buenas condiciones de la casa (sin trizaduras o rupturas)" numFmtId="0">
      <sharedItems/>
    </cacheField>
    <cacheField name="¿Usted es dueño o tiene acceso a lo siguiente?.Ambiente exterior seguro" numFmtId="0">
      <sharedItems count="2">
        <s v="Si"/>
        <s v="No"/>
      </sharedItems>
    </cacheField>
    <cacheField name="¿Usted es dueño o tiene acceso a lo siguiente?.Animales en su casa" numFmtId="0">
      <sharedItems/>
    </cacheField>
    <cacheField name="¿Tu trabajo implica que te quedas fuera de casa? Si es así, ¿dónde y cómo describiría su alojamiento?.Lugar con materiales aceptables" numFmtId="0">
      <sharedItems containsBlank="1"/>
    </cacheField>
    <cacheField name="¿Tu trabajo implica que te quedas fuera de casa? Si es así, ¿dónde y cómo describiría su alojamiento?.Acceso a electricidad" numFmtId="0">
      <sharedItems containsBlank="1"/>
    </cacheField>
    <cacheField name="¿Tu trabajo implica que te quedas fuera de casa? Si es así, ¿dónde y cómo describiría su alojamiento?.Ventanas en los cuartos de la casa" numFmtId="0">
      <sharedItems containsBlank="1"/>
    </cacheField>
    <cacheField name="¿Tu trabajo implica que te quedas fuera de casa? Si es así, ¿dónde y cómo describiría su alojamiento?.Ventilación en todos los cuartos" numFmtId="0">
      <sharedItems containsBlank="1"/>
    </cacheField>
    <cacheField name="¿Tu trabajo implica que te quedas fuera de casa? Si es así, ¿dónde y cómo describiría su alojamiento?.Sanitarios higiénicos" numFmtId="0">
      <sharedItems containsBlank="1"/>
    </cacheField>
    <cacheField name="¿Tu trabajo implica que te quedas fuera de casa? Si es así, ¿dónde y cómo describiría su alojamiento?.Espacio suficiente para vivienda (35-60mts2)" numFmtId="0">
      <sharedItems containsBlank="1"/>
    </cacheField>
    <cacheField name="¿Tu trabajo implica que te quedas fuera de casa? Si es así, ¿dónde y cómo describiría su alojamiento?.Suficiente espacio en los cuartos (3 personas o menos por cuarto)" numFmtId="0">
      <sharedItems containsBlank="1"/>
    </cacheField>
    <cacheField name="¿Tu trabajo implica que te quedas fuera de casa? Si es así, ¿dónde y cómo describiría su alojamiento?.Buenas condiciones de la casa (sin trizaduras o rupturas)" numFmtId="0">
      <sharedItems containsBlank="1"/>
    </cacheField>
    <cacheField name="¿Tu trabajo implica que te quedas fuera de casa? Si es así, ¿dónde y cómo describiría su alojamiento?.Ambiente exterior seguro" numFmtId="0">
      <sharedItems containsBlank="1"/>
    </cacheField>
    <cacheField name="¿Tu trabajo implica que te quedas fuera de casa? Si es así, ¿dónde y cómo describiría su alojamiento?.Animales en su casa" numFmtId="0">
      <sharedItems containsBlank="1"/>
    </cacheField>
    <cacheField name="¿Tienes alguna otra alternativa de trabajo?" numFmtId="0">
      <sharedItems containsBlank="1"/>
    </cacheField>
    <cacheField name="¿Por qué trabajas recuperando material sober otras opciones?" numFmtId="0">
      <sharedItems containsBlank="1"/>
    </cacheField>
    <cacheField name="¿Cuántos días puedes vivir sin recibir un ingreso?" numFmtId="0">
      <sharedItems containsSemiMixedTypes="0" containsString="0" containsNumber="1" containsInteger="1" minValue="0" maxValue="15" count="6">
        <n v="0"/>
        <n v="2"/>
        <n v="1"/>
        <n v="15"/>
        <n v="5"/>
        <n v="10"/>
      </sharedItems>
    </cacheField>
    <cacheField name="¿Estás en la capacidad de ahorrar para eventos extraordinarios?" numFmtId="0">
      <sharedItems containsBlank="1"/>
    </cacheField>
    <cacheField name="¿Cuál es la peor parte de tu trabajo?" numFmtId="0">
      <sharedItems containsBlank="1"/>
    </cacheField>
    <cacheField name="¿Cuál es la mejor parte de tu trabajo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 AGUILAR" refreshedDate="45482.716204282406" createdVersion="8" refreshedVersion="8" minRefreshableVersion="3" recordCount="40" xr:uid="{88335D77-0C60-4F7B-87B1-EE95D8855BC4}">
  <cacheSource type="worksheet">
    <worksheetSource ref="A1:BL41" sheet="Registros"/>
  </cacheSource>
  <cacheFields count="64">
    <cacheField name="Id" numFmtId="0">
      <sharedItems containsSemiMixedTypes="0" containsString="0" containsNumber="1" containsInteger="1" minValue="1" maxValue="40"/>
    </cacheField>
    <cacheField name="Genero" numFmtId="0">
      <sharedItems count="2">
        <s v="Femenino"/>
        <s v="Masculino"/>
      </sharedItems>
    </cacheField>
    <cacheField name="Edad" numFmtId="0">
      <sharedItems containsSemiMixedTypes="0" containsString="0" containsNumber="1" containsInteger="1" minValue="18" maxValue="79"/>
    </cacheField>
    <cacheField name="Cuantas personas viven en su casa" numFmtId="0">
      <sharedItems containsSemiMixedTypes="0" containsString="0" containsNumber="1" containsInteger="1" minValue="1" maxValue="8"/>
    </cacheField>
    <cacheField name="Cuando empezó a trabajar en reciclaje" numFmtId="0">
      <sharedItems containsSemiMixedTypes="0" containsString="0" containsNumber="1" containsInteger="1" minValue="1" maxValue="40"/>
    </cacheField>
    <cacheField name="¿Por qué empezó a trabajar en reciclaje?" numFmtId="0">
      <sharedItems/>
    </cacheField>
    <cacheField name="¿De dónde obtiene los residuos que recupera?" numFmtId="0">
      <sharedItems containsBlank="1" count="23">
        <s v="Conjunto, empresas, puntos limpios y escuelas"/>
        <s v="Clínica, hoteles, locales comerciales, mina"/>
        <s v="En la calle"/>
        <s v="En la calle y colegio"/>
        <s v="En la calle y tienda"/>
        <s v="En la calle colegios, casas, condiminios"/>
        <s v="Conjuntos empresas "/>
        <s v="En la calle, conjuntos y centros comerciales"/>
        <s v="Mina, pie de vereda" u="1"/>
        <s v="Mismo anteiror" u="1"/>
        <s v="Mismo que anterior" u="1"/>
        <m u="1"/>
        <s v="La calle" u="1"/>
        <s v="Minando" u="1"/>
        <s v="Minar" u="1"/>
        <s v="Mina" u="1"/>
        <s v="Mina y colegio" u="1"/>
        <s v="Mina y tienda" u="1"/>
        <s v="Contendores" u="1"/>
        <s v="Contenedores" u="1"/>
        <s v="Mina x 3" u="1"/>
        <s v="Colegios, casas, condiminios, mina" u="1"/>
        <s v="Mismo anteiro" u="1"/>
      </sharedItems>
    </cacheField>
    <cacheField name="¿Es usted un trabajador individual o miembro de una organización?" numFmtId="0">
      <sharedItems count="2">
        <s v="Organización"/>
        <s v="Individual"/>
      </sharedItems>
    </cacheField>
    <cacheField name="¿Es el reciclaje su única actividad económica y generadora de ingresos?" numFmtId="0">
      <sharedItems count="2">
        <s v="Si"/>
        <s v="No"/>
      </sharedItems>
    </cacheField>
    <cacheField name="¿Qué otra actividad económica usted tiene?" numFmtId="0">
      <sharedItems containsBlank="1"/>
    </cacheField>
    <cacheField name="¿Cuántas horas usted trabajar al día en recuperación de materiales?" numFmtId="0">
      <sharedItems containsSemiMixedTypes="0" containsString="0" containsNumber="1" containsInteger="1" minValue="4" maxValue="13"/>
    </cacheField>
    <cacheField name="¿Cuántos días a la semana?" numFmtId="0">
      <sharedItems containsSemiMixedTypes="0" containsString="0" containsNumber="1" containsInteger="1" minValue="3" maxValue="7"/>
    </cacheField>
    <cacheField name="¿Con que frecuencia vende usted los materiales que recupera?" numFmtId="0">
      <sharedItems containsBlank="1"/>
    </cacheField>
    <cacheField name="¿A quién le vende?" numFmtId="0">
      <sharedItems containsBlank="1"/>
    </cacheField>
    <cacheField name="¿Cómo escoge al comprador de los materiales?" numFmtId="0">
      <sharedItems containsBlank="1"/>
    </cacheField>
    <cacheField name="¿Tiene acceso a un vehículo manual o motorizado?" numFmtId="0">
      <sharedItems/>
    </cacheField>
    <cacheField name="¿Quién es el dueño del vehículo?" numFmtId="0">
      <sharedItems containsBlank="1"/>
    </cacheField>
    <cacheField name="¿Qué tan lejos viaja hasta el comprador de los materiales?" numFmtId="0">
      <sharedItems containsBlank="1" containsMixedTypes="1" containsNumber="1" containsInteger="1" minValue="5" maxValue="30"/>
    </cacheField>
    <cacheField name="¿Cuánto ganas vendiendo tus materiales?" numFmtId="0">
      <sharedItems containsSemiMixedTypes="0" containsString="0" containsNumber="1" containsInteger="1" minValue="60" maxValue="300"/>
    </cacheField>
    <cacheField name="Del total de tus ingresos por recolección de residuos, ¿cuánto proviene de la venta de material plástico?" numFmtId="0">
      <sharedItems containsBlank="1" containsMixedTypes="1" containsNumber="1" minValue="0.5" maxValue="3000"/>
    </cacheField>
    <cacheField name="¿Cuánto vende, en kg, de todos los materiales al mes?" numFmtId="0">
      <sharedItems containsBlank="1" containsMixedTypes="1" containsNumber="1" containsInteger="1" minValue="8" maxValue="6000"/>
    </cacheField>
    <cacheField name="¿Qué volúmenes, en kg, de materiales plásticos vende especificamente?" numFmtId="0">
      <sharedItems containsBlank="1" containsMixedTypes="1" containsNumber="1" containsInteger="1" minValue="3" maxValue="400"/>
    </cacheField>
    <cacheField name="¿Qué precio de venta obtiene por cada categoría de residuos que vende? (complementario)" numFmtId="0">
      <sharedItems containsBlank="1"/>
    </cacheField>
    <cacheField name="¿Ha cambiado el precio del plástico durante el último año? Si es así ¿cuánto? (complementario)" numFmtId="0">
      <sharedItems containsBlank="1"/>
    </cacheField>
    <cacheField name="¿Conoce el precio de compra del material antes de venderlos?" numFmtId="0">
      <sharedItems/>
    </cacheField>
    <cacheField name="¿Tiene deudas o compromisos con los compradores del material?" numFmtId="0">
      <sharedItems/>
    </cacheField>
    <cacheField name="¿Cuál es tu principal limitante para incrementar los ingresos por la recuperación de material?" numFmtId="0">
      <sharedItems/>
    </cacheField>
    <cacheField name="¿Qué costos le implica realizar su actividad?" numFmtId="0">
      <sharedItems containsBlank="1" containsMixedTypes="1" containsNumber="1" minValue="1" maxValue="125"/>
    </cacheField>
    <cacheField name="Si es dueño de un vehículo ¿Cuánto le costó?" numFmtId="0">
      <sharedItems containsBlank="1" containsMixedTypes="1" containsNumber="1" containsInteger="1" minValue="20" maxValue="1000"/>
    </cacheField>
    <cacheField name="¿Cuánto gasta en alimentación para usted o para su familia (especifique) cada día?" numFmtId="0">
      <sharedItems containsMixedTypes="1" containsNumber="1" containsInteger="1" minValue="3" maxValue="240"/>
    </cacheField>
    <cacheField name="Durante los últimos 12 meses, ¿hubo algún momento en que por falta de dinero u otros recursos?:.¿Estabas preocupado por no tener suficiente dinero para comer?" numFmtId="0">
      <sharedItems/>
    </cacheField>
    <cacheField name="Durante los últimos 12 meses, ¿hubo algún momento en que por falta de dinero u otros recursos?:.¿No tuviste la capacidad para comer saludable?" numFmtId="0">
      <sharedItems/>
    </cacheField>
    <cacheField name="Durante los últimos 12 meses, ¿hubo algún momento en que por falta de dinero u otros recursos?:.¿Comiste sólo unos pocos tipos de alimentos?" numFmtId="0">
      <sharedItems/>
    </cacheField>
    <cacheField name="Durante los últimos 12 meses, ¿hubo algún momento en que por falta de dinero u otros recursos?:.¿Tuviste que saltarte una comida?" numFmtId="0">
      <sharedItems/>
    </cacheField>
    <cacheField name="Durante los últimos 12 meses, ¿hubo algún momento en que por falta de dinero u otros recursos?:.¿Comiste menos de lo que debería haber comido?" numFmtId="0">
      <sharedItems/>
    </cacheField>
    <cacheField name="Durante los últimos 12 meses, ¿hubo algún momento en que por falta de dinero u otros recursos?:.¿Su hogar se quedó sin comida?" numFmtId="0">
      <sharedItems/>
    </cacheField>
    <cacheField name="Durante los últimos 12 meses, ¿hubo algún momento en que por falta de dinero u otros recursos?:.¿Tenías hambre pero no podías comer?" numFmtId="0">
      <sharedItems/>
    </cacheField>
    <cacheField name="Durante los últimos 12 meses, ¿hubo algún momento en que por falta de dinero u otros recursos?:.¿Has estado sin comer por un día entero?" numFmtId="0">
      <sharedItems/>
    </cacheField>
    <cacheField name="¿Usted es dueño o tiene acceso a lo siguiente?.Casa con materiales aceptables" numFmtId="0">
      <sharedItems/>
    </cacheField>
    <cacheField name="¿Usted es dueño o tiene acceso a lo siguiente?.Acceso a electricidad" numFmtId="0">
      <sharedItems/>
    </cacheField>
    <cacheField name="¿Usted es dueño o tiene acceso a lo siguiente?.Ventanas en los cuartos de la casa" numFmtId="0">
      <sharedItems/>
    </cacheField>
    <cacheField name="¿Usted es dueño o tiene acceso a lo siguiente?.Ventilación en todos los cuartos" numFmtId="0">
      <sharedItems/>
    </cacheField>
    <cacheField name="¿Usted es dueño o tiene acceso a lo siguiente?.Sanitarios higiénicos" numFmtId="0">
      <sharedItems/>
    </cacheField>
    <cacheField name="¿Usted es dueño o tiene acceso a lo siguiente?.Espacio suficiente para vivienda (35-60mts2)" numFmtId="0">
      <sharedItems/>
    </cacheField>
    <cacheField name="¿Usted es dueño o tiene acceso a lo siguiente?.Suficiente espacio en los cuartos (3 personas o menos por cuarto)" numFmtId="0">
      <sharedItems/>
    </cacheField>
    <cacheField name="¿Usted es dueño o tiene acceso a lo siguiente?.Buenas condiciones de la casa (sin trizaduras o rupturas)" numFmtId="0">
      <sharedItems/>
    </cacheField>
    <cacheField name="¿Usted es dueño o tiene acceso a lo siguiente?.Ambiente exterior seguro" numFmtId="0">
      <sharedItems/>
    </cacheField>
    <cacheField name="¿Usted es dueño o tiene acceso a lo siguiente?.Animales en su casa" numFmtId="0">
      <sharedItems/>
    </cacheField>
    <cacheField name="¿Tu trabajo implica que te quedas fuera de casa? Si es así, ¿dónde y cómo describiría su alojamiento?.Lugar con materiales aceptables" numFmtId="0">
      <sharedItems containsBlank="1"/>
    </cacheField>
    <cacheField name="¿Tu trabajo implica que te quedas fuera de casa? Si es así, ¿dónde y cómo describiría su alojamiento?.Acceso a electricidad" numFmtId="0">
      <sharedItems containsBlank="1"/>
    </cacheField>
    <cacheField name="¿Tu trabajo implica que te quedas fuera de casa? Si es así, ¿dónde y cómo describiría su alojamiento?.Ventanas en los cuartos de la casa" numFmtId="0">
      <sharedItems containsBlank="1"/>
    </cacheField>
    <cacheField name="¿Tu trabajo implica que te quedas fuera de casa? Si es así, ¿dónde y cómo describiría su alojamiento?.Ventilación en todos los cuartos" numFmtId="0">
      <sharedItems containsBlank="1"/>
    </cacheField>
    <cacheField name="¿Tu trabajo implica que te quedas fuera de casa? Si es así, ¿dónde y cómo describiría su alojamiento?.Sanitarios higiénicos" numFmtId="0">
      <sharedItems containsBlank="1"/>
    </cacheField>
    <cacheField name="¿Tu trabajo implica que te quedas fuera de casa? Si es así, ¿dónde y cómo describiría su alojamiento?.Espacio suficiente para vivienda (35-60mts2)" numFmtId="0">
      <sharedItems containsBlank="1"/>
    </cacheField>
    <cacheField name="¿Tu trabajo implica que te quedas fuera de casa? Si es así, ¿dónde y cómo describiría su alojamiento?.Suficiente espacio en los cuartos (3 personas o menos por cuarto)" numFmtId="0">
      <sharedItems containsBlank="1"/>
    </cacheField>
    <cacheField name="¿Tu trabajo implica que te quedas fuera de casa? Si es así, ¿dónde y cómo describiría su alojamiento?.Buenas condiciones de la casa (sin trizaduras o rupturas)" numFmtId="0">
      <sharedItems containsBlank="1"/>
    </cacheField>
    <cacheField name="¿Tu trabajo implica que te quedas fuera de casa? Si es así, ¿dónde y cómo describiría su alojamiento?.Ambiente exterior seguro" numFmtId="0">
      <sharedItems containsBlank="1"/>
    </cacheField>
    <cacheField name="¿Tu trabajo implica que te quedas fuera de casa? Si es así, ¿dónde y cómo describiría su alojamiento?.Animales en su casa" numFmtId="0">
      <sharedItems containsBlank="1"/>
    </cacheField>
    <cacheField name="¿Tienes alguna otra alternativa de trabajo?" numFmtId="0">
      <sharedItems containsBlank="1"/>
    </cacheField>
    <cacheField name="¿Por qué trabajas recuperando material sober otras opciones?" numFmtId="0">
      <sharedItems containsBlank="1"/>
    </cacheField>
    <cacheField name="¿Cuántos días puedes vivir sin recibir un ingreso?" numFmtId="0">
      <sharedItems containsSemiMixedTypes="0" containsString="0" containsNumber="1" containsInteger="1" minValue="0" maxValue="15"/>
    </cacheField>
    <cacheField name="¿Estás en la capacidad de ahorrar para eventos extraordinarios?" numFmtId="0">
      <sharedItems containsBlank="1"/>
    </cacheField>
    <cacheField name="¿Cuál es la peor parte de tu trabajo?" numFmtId="0">
      <sharedItems containsBlank="1"/>
    </cacheField>
    <cacheField name="¿Cuál es la mejor parte de tu trabajo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n v="1"/>
    <s v="Femenino"/>
    <n v="39"/>
    <n v="5"/>
    <n v="6"/>
    <s v="Necesidad"/>
    <s v="Conjunto, empresas, puntos limpios y escuelas"/>
    <s v="Organización"/>
    <s v="Si"/>
    <s v="Na"/>
    <n v="9"/>
    <n v="7"/>
    <s v="Mensual"/>
    <s v="Intermediario"/>
    <s v="Precio"/>
    <x v="0"/>
    <s v="Renta el vehiculo"/>
    <s v="Va a recoger"/>
    <n v="170"/>
    <x v="0"/>
    <n v="3000"/>
    <n v="400"/>
    <m/>
    <s v="70 -52"/>
    <x v="0"/>
    <x v="0"/>
    <x v="0"/>
    <s v="15 semanal"/>
    <s v="Na"/>
    <n v="10"/>
    <x v="0"/>
    <x v="0"/>
    <x v="0"/>
    <x v="0"/>
    <x v="0"/>
    <x v="0"/>
    <s v="SI"/>
    <x v="0"/>
    <x v="0"/>
    <x v="0"/>
    <x v="0"/>
    <x v="0"/>
    <x v="0"/>
    <x v="0"/>
    <x v="0"/>
    <s v="Si"/>
    <x v="0"/>
    <s v="Si"/>
    <s v="Si"/>
    <s v="Si"/>
    <s v="Si"/>
    <s v="Si"/>
    <s v="Si"/>
    <s v="No"/>
    <s v="No"/>
    <s v="No"/>
    <s v="Si"/>
    <s v="No"/>
    <s v="No"/>
    <s v="No tengo"/>
    <x v="0"/>
    <s v="Si"/>
    <s v="Meter las manos en la basura"/>
    <s v="Compartir con compañeros"/>
  </r>
  <r>
    <n v="2"/>
    <s v="Femenino"/>
    <n v="59"/>
    <n v="4"/>
    <n v="19"/>
    <s v="Le gustó"/>
    <s v="Clínica, hoteles, locales comerciales, mina"/>
    <s v="Organización"/>
    <s v="Si"/>
    <s v="Na"/>
    <n v="13"/>
    <n v="6"/>
    <s v="Quincenal"/>
    <s v="Intermediario"/>
    <s v="Cumplidos, ayuda o colaboración"/>
    <x v="0"/>
    <s v="Asociación"/>
    <s v="Retiran de la bodega"/>
    <n v="180"/>
    <x v="1"/>
    <n v="6000"/>
    <n v="70"/>
    <m/>
    <s v="Si después de pandemia estuvo a 35 ahora está a 60 el kilo"/>
    <x v="0"/>
    <x v="0"/>
    <x v="1"/>
    <n v="3"/>
    <s v="Na"/>
    <n v="7"/>
    <x v="0"/>
    <x v="0"/>
    <x v="0"/>
    <x v="0"/>
    <x v="0"/>
    <x v="1"/>
    <s v="SI"/>
    <x v="0"/>
    <x v="1"/>
    <x v="0"/>
    <x v="0"/>
    <x v="0"/>
    <x v="0"/>
    <x v="1"/>
    <x v="1"/>
    <s v="No"/>
    <x v="1"/>
    <s v="Si"/>
    <s v="No"/>
    <s v="Si"/>
    <s v="Si"/>
    <s v="Si"/>
    <s v="Si"/>
    <s v="No"/>
    <s v="No"/>
    <s v="No"/>
    <s v="No"/>
    <s v="No"/>
    <s v="No"/>
    <s v="La edad"/>
    <x v="0"/>
    <s v="No"/>
    <s v="El ingreso"/>
    <s v="La independencia"/>
  </r>
  <r>
    <n v="3"/>
    <s v="Femenino"/>
    <n v="75"/>
    <n v="2"/>
    <n v="10"/>
    <s v="No había trabajo"/>
    <s v="En la calle"/>
    <s v="Individual"/>
    <s v="Si"/>
    <s v="Na"/>
    <n v="6"/>
    <n v="5"/>
    <s v="Mensual"/>
    <s v="Intermediario"/>
    <s v="Precio"/>
    <x v="1"/>
    <s v="Hace fletes"/>
    <s v="Lo va a ver"/>
    <n v="130"/>
    <x v="2"/>
    <m/>
    <m/>
    <s v="Na"/>
    <s v="Na"/>
    <x v="0"/>
    <x v="0"/>
    <x v="1"/>
    <n v="6"/>
    <s v="Na"/>
    <n v="8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sbajo"/>
    <x v="0"/>
    <s v="No"/>
    <s v="Meter la mano en la basura "/>
    <s v="Caminar"/>
  </r>
  <r>
    <n v="4"/>
    <s v="Masculino"/>
    <n v="79"/>
    <n v="2"/>
    <n v="4"/>
    <s v="No hay trabajo"/>
    <s v="En la calle"/>
    <s v="Individual"/>
    <s v="Si"/>
    <s v="Na"/>
    <n v="6"/>
    <n v="5"/>
    <s v="Mensual"/>
    <s v="Intermediario"/>
    <s v="Precio "/>
    <x v="1"/>
    <s v="Inteemediario"/>
    <s v="Lo van a ver"/>
    <n v="130"/>
    <x v="3"/>
    <n v="60"/>
    <m/>
    <s v="Na"/>
    <s v="Ha bajado"/>
    <x v="0"/>
    <x v="0"/>
    <x v="1"/>
    <m/>
    <s v="Na"/>
    <s v="6 lo mismo del anteiror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 "/>
    <x v="0"/>
    <s v="No"/>
    <s v="No hay material "/>
    <m/>
  </r>
  <r>
    <n v="5"/>
    <s v="Femenino"/>
    <n v="79"/>
    <n v="2"/>
    <n v="40"/>
    <s v="No había trabajo"/>
    <s v="En la calle"/>
    <s v="Individual"/>
    <s v="Si"/>
    <s v="Na"/>
    <n v="8"/>
    <n v="3"/>
    <s v="3 meses"/>
    <s v="Intermediario"/>
    <s v="Precio"/>
    <x v="1"/>
    <s v="Na"/>
    <s v="Va a recoger"/>
    <n v="80"/>
    <x v="4"/>
    <s v="Hacer el calculo"/>
    <s v="Verel calculo"/>
    <s v="40 plástico, 8"/>
    <s v="Si sabe bajar o subir"/>
    <x v="0"/>
    <x v="0"/>
    <x v="2"/>
    <n v="3"/>
    <s v="Na"/>
    <n v="3"/>
    <x v="0"/>
    <x v="0"/>
    <x v="0"/>
    <x v="0"/>
    <x v="0"/>
    <x v="0"/>
    <s v="SI"/>
    <x v="1"/>
    <x v="0"/>
    <x v="0"/>
    <x v="0"/>
    <x v="1"/>
    <x v="0"/>
    <x v="1"/>
    <x v="1"/>
    <s v="Si"/>
    <x v="0"/>
    <s v="Si"/>
    <m/>
    <m/>
    <m/>
    <m/>
    <m/>
    <m/>
    <m/>
    <m/>
    <m/>
    <m/>
    <s v="No"/>
    <s v="No hay trabajo"/>
    <x v="0"/>
    <s v="No"/>
    <s v="Nada"/>
    <s v="Pasear"/>
  </r>
  <r>
    <n v="6"/>
    <s v="Femenino"/>
    <n v="67"/>
    <n v="4"/>
    <n v="40"/>
    <s v="Mi esposo esta enfermo"/>
    <s v="En la calle"/>
    <s v="Individual"/>
    <s v="Si"/>
    <s v="Na"/>
    <n v="5"/>
    <n v="5"/>
    <s v="Mensual"/>
    <s v="Intermediario"/>
    <s v="Precio"/>
    <x v="1"/>
    <s v="Na"/>
    <s v="Le va a recoger"/>
    <n v="200"/>
    <x v="3"/>
    <s v="Hacer calculo"/>
    <n v="80"/>
    <s v="Cartón 8, plástico 40, chatarra 20"/>
    <s v="Sube y baka"/>
    <x v="0"/>
    <x v="0"/>
    <x v="0"/>
    <n v="3"/>
    <s v="Na"/>
    <n v="5"/>
    <x v="0"/>
    <x v="0"/>
    <x v="0"/>
    <x v="1"/>
    <x v="0"/>
    <x v="0"/>
    <s v="SI"/>
    <x v="1"/>
    <x v="0"/>
    <x v="0"/>
    <x v="1"/>
    <x v="1"/>
    <x v="0"/>
    <x v="1"/>
    <x v="1"/>
    <s v="Si"/>
    <x v="1"/>
    <s v="Si"/>
    <m/>
    <m/>
    <m/>
    <m/>
    <m/>
    <m/>
    <m/>
    <m/>
    <m/>
    <m/>
    <s v="No"/>
    <s v="No hay trabajo "/>
    <x v="0"/>
    <s v="No"/>
    <s v="Buscar en la basira"/>
    <s v="Me encuentro cosas"/>
  </r>
  <r>
    <n v="7"/>
    <s v="Masculino"/>
    <n v="50"/>
    <n v="1"/>
    <n v="2"/>
    <s v="Sin trabajo"/>
    <s v="En la calle"/>
    <s v="Individual"/>
    <s v="No"/>
    <s v="Construccion"/>
    <n v="10"/>
    <n v="7"/>
    <s v="Diaria"/>
    <s v="Bodega"/>
    <s v="Precio"/>
    <x v="0"/>
    <m/>
    <s v="20 min"/>
    <n v="220"/>
    <x v="5"/>
    <s v="500 kg"/>
    <n v="7"/>
    <s v="Pet 70, cartón 12, chatarra 18, papel blanco 12"/>
    <s v="Si"/>
    <x v="0"/>
    <x v="0"/>
    <x v="0"/>
    <n v="5"/>
    <s v="Hizo"/>
    <n v="5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Albañil"/>
    <s v="No hay trabajo"/>
    <x v="1"/>
    <s v="No"/>
    <s v="Sacar la basura"/>
    <s v="Pasear"/>
  </r>
  <r>
    <n v="8"/>
    <s v="Femenino"/>
    <n v="52"/>
    <n v="1"/>
    <n v="25"/>
    <s v="No hay trabajo"/>
    <s v="En la calle"/>
    <s v="Individual"/>
    <s v="Si"/>
    <m/>
    <n v="7"/>
    <n v="5"/>
    <s v="Diaria"/>
    <s v="Bodega"/>
    <s v="No tengo que llevar"/>
    <x v="0"/>
    <s v="Lo hice yo"/>
    <s v="Viene retirar"/>
    <n v="160"/>
    <x v="3"/>
    <s v="5 diarios"/>
    <s v="5 kg diarios"/>
    <s v="Pet 50, cartón 7 kg, chatarra 10, plástico 10, soplado 10"/>
    <s v="Si"/>
    <x v="0"/>
    <x v="0"/>
    <x v="2"/>
    <n v="5"/>
    <n v="50"/>
    <n v="8"/>
    <x v="0"/>
    <x v="0"/>
    <x v="0"/>
    <x v="0"/>
    <x v="0"/>
    <x v="0"/>
    <s v="SI"/>
    <x v="1"/>
    <x v="0"/>
    <x v="0"/>
    <x v="0"/>
    <x v="0"/>
    <x v="0"/>
    <x v="0"/>
    <x v="0"/>
    <s v="Si"/>
    <x v="1"/>
    <s v="Si"/>
    <m/>
    <m/>
    <m/>
    <m/>
    <m/>
    <m/>
    <m/>
    <m/>
    <m/>
    <m/>
    <s v="No"/>
    <s v="No hay trabajo"/>
    <x v="0"/>
    <s v="No"/>
    <s v="Cuando no hay material"/>
    <s v="Trabajar"/>
  </r>
  <r>
    <n v="9"/>
    <s v="Masculino"/>
    <n v="48"/>
    <n v="4"/>
    <n v="1"/>
    <s v="No hay trabajo"/>
    <s v="En la calle y colegio"/>
    <s v="Individual"/>
    <s v="No"/>
    <s v="Cocinero"/>
    <n v="12"/>
    <n v="7"/>
    <s v="Diaria"/>
    <s v="Bodega"/>
    <s v="Precio"/>
    <x v="0"/>
    <s v="Mio"/>
    <s v="30 mim"/>
    <n v="230"/>
    <x v="6"/>
    <n v="40"/>
    <n v="6"/>
    <s v="Cartón 8, Pet 50, chatarra 14"/>
    <s v="No"/>
    <x v="0"/>
    <x v="0"/>
    <x v="3"/>
    <n v="4"/>
    <n v="75"/>
    <n v="10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"/>
    <x v="2"/>
    <s v="No"/>
    <s v="Mina"/>
    <s v="Cuando te entregan el material"/>
  </r>
  <r>
    <n v="10"/>
    <s v="Masculino"/>
    <n v="40"/>
    <n v="8"/>
    <n v="15"/>
    <s v="No estudie"/>
    <s v="En la calle"/>
    <s v="Individual"/>
    <s v="Si"/>
    <s v="Na"/>
    <n v="7"/>
    <n v="6"/>
    <s v="Mensual"/>
    <s v="Bodega"/>
    <s v="Lo conozco"/>
    <x v="0"/>
    <s v="Mio"/>
    <s v="Viene a ver"/>
    <n v="280"/>
    <x v="3"/>
    <n v="500"/>
    <n v="60"/>
    <s v="Cartón, 8, Pet 50"/>
    <s v="Si"/>
    <x v="0"/>
    <x v="0"/>
    <x v="3"/>
    <n v="7"/>
    <n v="20"/>
    <n v="10"/>
    <x v="0"/>
    <x v="0"/>
    <x v="0"/>
    <x v="0"/>
    <x v="0"/>
    <x v="0"/>
    <s v="SI"/>
    <x v="1"/>
    <x v="0"/>
    <x v="0"/>
    <x v="0"/>
    <x v="1"/>
    <x v="0"/>
    <x v="0"/>
    <x v="0"/>
    <s v="No"/>
    <x v="1"/>
    <s v="Si"/>
    <m/>
    <m/>
    <m/>
    <m/>
    <m/>
    <m/>
    <m/>
    <m/>
    <m/>
    <m/>
    <s v="Si"/>
    <s v="No hay trabajo "/>
    <x v="0"/>
    <s v="No"/>
    <s v="Que no haya material"/>
    <s v="Paseando"/>
  </r>
  <r>
    <n v="11"/>
    <s v="Femenino"/>
    <n v="31"/>
    <n v="7"/>
    <n v="1"/>
    <s v="No hay trabajo"/>
    <s v="En la calle"/>
    <s v="Individual"/>
    <s v="Si"/>
    <s v="Na"/>
    <n v="5"/>
    <n v="6"/>
    <s v="Mensual"/>
    <s v="Bodega"/>
    <s v="Lleva todo"/>
    <x v="1"/>
    <m/>
    <s v="Recogee"/>
    <n v="250"/>
    <x v="3"/>
    <n v="360"/>
    <n v="180"/>
    <s v="Mismo anteiror"/>
    <s v="Si"/>
    <x v="0"/>
    <x v="0"/>
    <x v="3"/>
    <n v="10"/>
    <s v="Na"/>
    <n v="12"/>
    <x v="0"/>
    <x v="0"/>
    <x v="0"/>
    <x v="0"/>
    <x v="0"/>
    <x v="0"/>
    <s v="SI"/>
    <x v="1"/>
    <x v="0"/>
    <x v="0"/>
    <x v="0"/>
    <x v="0"/>
    <x v="0"/>
    <x v="0"/>
    <x v="0"/>
    <s v="Si"/>
    <x v="1"/>
    <s v="Si"/>
    <s v="No"/>
    <s v="No"/>
    <s v="No"/>
    <s v="No"/>
    <s v="No"/>
    <s v="No"/>
    <s v="No"/>
    <s v="No"/>
    <s v="No"/>
    <s v="No"/>
    <s v="No"/>
    <s v="No hay trabajo "/>
    <x v="0"/>
    <s v="Si"/>
    <s v="Minar"/>
    <s v="No hay"/>
  </r>
  <r>
    <n v="12"/>
    <s v="Masculino"/>
    <n v="18"/>
    <n v="2"/>
    <n v="1"/>
    <s v="Trabajar por mi cuenta"/>
    <s v="En la calle"/>
    <s v="Individual"/>
    <s v="Si"/>
    <s v="Na"/>
    <n v="7"/>
    <n v="6"/>
    <s v="Diaria"/>
    <s v="Bodega"/>
    <s v="Precio"/>
    <x v="0"/>
    <s v="Propio"/>
    <s v="30 mim"/>
    <n v="290"/>
    <x v="3"/>
    <n v="200"/>
    <n v="15"/>
    <s v="Lo mismo moto"/>
    <s v="Si"/>
    <x v="0"/>
    <x v="0"/>
    <x v="3"/>
    <n v="7"/>
    <n v="1000"/>
    <n v="15"/>
    <x v="0"/>
    <x v="0"/>
    <x v="0"/>
    <x v="0"/>
    <x v="1"/>
    <x v="0"/>
    <s v="SI"/>
    <x v="0"/>
    <x v="1"/>
    <x v="0"/>
    <x v="1"/>
    <x v="1"/>
    <x v="0"/>
    <x v="1"/>
    <x v="1"/>
    <s v="No"/>
    <x v="1"/>
    <s v="No"/>
    <m/>
    <m/>
    <m/>
    <m/>
    <m/>
    <m/>
    <m/>
    <m/>
    <m/>
    <m/>
    <s v="Si"/>
    <s v="Pagan menos"/>
    <x v="0"/>
    <s v="Si"/>
    <s v="Clasear"/>
    <s v="Tener que hacer"/>
  </r>
  <r>
    <n v="13"/>
    <s v="Femenino"/>
    <n v="37"/>
    <n v="5"/>
    <n v="10"/>
    <s v="No hay trabajo"/>
    <s v="En la calle y tienda"/>
    <s v="Individual"/>
    <s v="Si"/>
    <s v="Na"/>
    <n v="7"/>
    <n v="6"/>
    <s v="Diaria"/>
    <s v="Bodega"/>
    <s v="Precio "/>
    <x v="0"/>
    <s v="Propio"/>
    <n v="30"/>
    <n v="260"/>
    <x v="3"/>
    <s v="50 diario"/>
    <s v="6 kg"/>
    <m/>
    <m/>
    <x v="0"/>
    <x v="0"/>
    <x v="2"/>
    <n v="2"/>
    <n v="135"/>
    <n v="8"/>
    <x v="0"/>
    <x v="0"/>
    <x v="0"/>
    <x v="0"/>
    <x v="0"/>
    <x v="0"/>
    <s v="SI"/>
    <x v="1"/>
    <x v="1"/>
    <x v="0"/>
    <x v="1"/>
    <x v="1"/>
    <x v="0"/>
    <x v="1"/>
    <x v="1"/>
    <s v="No"/>
    <x v="1"/>
    <s v="No"/>
    <s v="Si"/>
    <s v="Si"/>
    <s v="Si"/>
    <s v="Si"/>
    <s v="Si"/>
    <s v="No"/>
    <s v="No"/>
    <s v="No"/>
    <s v="Si"/>
    <s v="No"/>
    <s v="No"/>
    <s v="No hay"/>
    <x v="2"/>
    <s v="No"/>
    <s v="Llueve"/>
    <s v="Me distraigo"/>
  </r>
  <r>
    <n v="14"/>
    <s v="Masculino"/>
    <n v="35"/>
    <n v="3"/>
    <n v="2"/>
    <s v="Si trabajo"/>
    <s v="En la calle"/>
    <s v="Individual"/>
    <s v="Si"/>
    <m/>
    <n v="7"/>
    <n v="7"/>
    <s v="Diaria"/>
    <s v="Bodega"/>
    <s v="Precio"/>
    <x v="0"/>
    <s v="Propio"/>
    <s v="45 min"/>
    <n v="300"/>
    <x v="3"/>
    <n v="50"/>
    <n v="6"/>
    <m/>
    <s v="Si"/>
    <x v="0"/>
    <x v="0"/>
    <x v="3"/>
    <n v="2"/>
    <n v="50"/>
    <n v="5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"/>
    <x v="2"/>
    <s v="Si"/>
    <s v="Critiquen"/>
    <s v="Es mi sustento"/>
  </r>
  <r>
    <n v="15"/>
    <s v="Femenino"/>
    <n v="47"/>
    <n v="7"/>
    <n v="14"/>
    <s v="Es lo que encontré"/>
    <s v="En la calle"/>
    <s v="Individual"/>
    <s v="Si"/>
    <m/>
    <n v="6"/>
    <n v="4"/>
    <s v="Diaria"/>
    <s v="Bodega"/>
    <s v="Precio"/>
    <x v="1"/>
    <m/>
    <s v="20 mim"/>
    <n v="120"/>
    <x v="3"/>
    <n v="10"/>
    <n v="3"/>
    <s v=". Ismo"/>
    <s v="Si"/>
    <x v="0"/>
    <x v="0"/>
    <x v="2"/>
    <n v="2"/>
    <s v="Na"/>
    <n v="10"/>
    <x v="0"/>
    <x v="0"/>
    <x v="0"/>
    <x v="0"/>
    <x v="0"/>
    <x v="0"/>
    <s v="SI"/>
    <x v="1"/>
    <x v="0"/>
    <x v="0"/>
    <x v="0"/>
    <x v="1"/>
    <x v="0"/>
    <x v="0"/>
    <x v="0"/>
    <s v="No"/>
    <x v="0"/>
    <s v="No"/>
    <m/>
    <m/>
    <m/>
    <m/>
    <m/>
    <m/>
    <m/>
    <m/>
    <m/>
    <m/>
    <s v="No"/>
    <m/>
    <x v="0"/>
    <s v="No"/>
    <s v="Minar"/>
    <s v="Reciclar"/>
  </r>
  <r>
    <n v="16"/>
    <s v="Masculino"/>
    <n v="28"/>
    <n v="7"/>
    <n v="11"/>
    <s v="No hay trabajo"/>
    <s v="En la calle"/>
    <s v="Individual"/>
    <s v="Si"/>
    <s v="Pintor"/>
    <n v="6"/>
    <n v="7"/>
    <s v="Diaria"/>
    <s v="Bodega"/>
    <s v="Precio"/>
    <x v="1"/>
    <m/>
    <n v="5"/>
    <n v="280"/>
    <x v="3"/>
    <n v="8"/>
    <n v="3"/>
    <m/>
    <m/>
    <x v="0"/>
    <x v="0"/>
    <x v="3"/>
    <n v="1"/>
    <m/>
    <n v="5"/>
    <x v="0"/>
    <x v="0"/>
    <x v="0"/>
    <x v="0"/>
    <x v="0"/>
    <x v="0"/>
    <s v="SI"/>
    <x v="1"/>
    <x v="0"/>
    <x v="0"/>
    <x v="0"/>
    <x v="0"/>
    <x v="0"/>
    <x v="0"/>
    <x v="0"/>
    <s v="Si"/>
    <x v="0"/>
    <s v="Si"/>
    <m/>
    <m/>
    <m/>
    <m/>
    <m/>
    <m/>
    <m/>
    <m/>
    <m/>
    <m/>
    <s v="No"/>
    <s v="No hay"/>
    <x v="0"/>
    <s v="No"/>
    <s v="Criroquen"/>
    <s v="Activo"/>
  </r>
  <r>
    <n v="17"/>
    <s v="Femenino"/>
    <n v="50"/>
    <n v="5"/>
    <n v="3"/>
    <s v="Pandemia"/>
    <s v="En la calle"/>
    <s v="Individual"/>
    <s v="Si"/>
    <s v="No"/>
    <n v="8"/>
    <n v="4"/>
    <s v="Mensual"/>
    <s v="Bodega"/>
    <s v="Precio"/>
    <x v="0"/>
    <s v="Propio"/>
    <s v="Si"/>
    <n v="120"/>
    <x v="3"/>
    <m/>
    <m/>
    <m/>
    <m/>
    <x v="0"/>
    <x v="0"/>
    <x v="2"/>
    <s v="A veces salgo sin nada"/>
    <m/>
    <n v="10"/>
    <x v="0"/>
    <x v="0"/>
    <x v="0"/>
    <x v="0"/>
    <x v="0"/>
    <x v="0"/>
    <s v="SI"/>
    <x v="1"/>
    <x v="0"/>
    <x v="0"/>
    <x v="0"/>
    <x v="1"/>
    <x v="0"/>
    <x v="1"/>
    <x v="1"/>
    <s v="Si"/>
    <x v="1"/>
    <s v="Si"/>
    <m/>
    <m/>
    <m/>
    <m/>
    <m/>
    <m/>
    <m/>
    <m/>
    <m/>
    <m/>
    <m/>
    <m/>
    <x v="0"/>
    <m/>
    <s v="Minar"/>
    <s v="Nada"/>
  </r>
  <r>
    <n v="18"/>
    <s v="Femenino"/>
    <n v="36"/>
    <n v="4"/>
    <n v="20"/>
    <s v="Tradicion"/>
    <s v="En la calle"/>
    <s v="Organización"/>
    <s v="Si"/>
    <m/>
    <n v="7"/>
    <n v="7"/>
    <s v="Mensual"/>
    <s v="Intermediario"/>
    <s v="Precio y me lleva todo"/>
    <x v="0"/>
    <s v="Propio"/>
    <s v="Va a recoger"/>
    <n v="140"/>
    <x v="3"/>
    <s v="1500 entre 3"/>
    <s v="100 entre 3"/>
    <m/>
    <m/>
    <x v="0"/>
    <x v="0"/>
    <x v="3"/>
    <n v="1"/>
    <n v="200"/>
    <n v="15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s v="No"/>
    <s v="No"/>
    <s v="No"/>
    <s v="No"/>
    <s v="No"/>
    <s v="Si"/>
    <s v="Si"/>
    <s v="Si"/>
    <s v="Si"/>
    <s v="Si"/>
    <s v="No"/>
    <s v="No hay trabajo"/>
    <x v="2"/>
    <s v="Si"/>
    <s v="Cuando no hay material"/>
    <s v="Pagan"/>
  </r>
  <r>
    <n v="19"/>
    <s v="Femenino"/>
    <n v="41"/>
    <n v="3"/>
    <n v="16"/>
    <s v="No hay trabajo"/>
    <s v="En la calle"/>
    <s v="Organización"/>
    <s v="Si"/>
    <s v="Na"/>
    <n v="7"/>
    <n v="5"/>
    <s v="Mensual"/>
    <s v="Intermediario"/>
    <s v="Precio"/>
    <x v="0"/>
    <s v="Propio"/>
    <s v="Va a recoger"/>
    <n v="130"/>
    <x v="3"/>
    <n v="500"/>
    <n v="40"/>
    <s v="Mismo"/>
    <s v="Si"/>
    <x v="0"/>
    <x v="0"/>
    <x v="3"/>
    <n v="1"/>
    <n v="200"/>
    <n v="15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 "/>
    <x v="2"/>
    <s v="Si"/>
    <s v="Caminar"/>
    <s v="Cobrar"/>
  </r>
  <r>
    <n v="20"/>
    <s v="Femenino"/>
    <n v="57"/>
    <n v="4"/>
    <n v="30"/>
    <s v="No estudie "/>
    <s v="En la calle"/>
    <s v="Organización"/>
    <s v="Si"/>
    <s v="Na"/>
    <n v="7"/>
    <n v="6"/>
    <s v="Mensual"/>
    <s v="Intermediario"/>
    <s v="Precio"/>
    <x v="0"/>
    <s v="Propii"/>
    <s v="Va a recoger"/>
    <n v="140"/>
    <x v="3"/>
    <n v="500"/>
    <n v="50"/>
    <s v="Mismo"/>
    <s v="Si"/>
    <x v="0"/>
    <x v="0"/>
    <x v="3"/>
    <n v="3"/>
    <n v="150"/>
    <n v="15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"/>
    <x v="0"/>
    <s v="No"/>
    <s v="Que te humillen"/>
    <s v="Ser util"/>
  </r>
  <r>
    <n v="21"/>
    <s v="Masculino"/>
    <n v="35"/>
    <n v="7"/>
    <n v="5"/>
    <s v="Me botaron del trabajo"/>
    <s v="En la calle"/>
    <s v="Individual"/>
    <s v="No"/>
    <s v="Cuando hay soy ayudante de albañileria"/>
    <n v="7"/>
    <n v="6"/>
    <s v="Mensual"/>
    <s v="Bodega"/>
    <s v="Lleva todo"/>
    <x v="1"/>
    <s v="Na"/>
    <s v="Recoge"/>
    <n v="230"/>
    <x v="3"/>
    <n v="340"/>
    <n v="120"/>
    <s v="Mismo"/>
    <m/>
    <x v="0"/>
    <x v="0"/>
    <x v="3"/>
    <n v="3"/>
    <m/>
    <n v="12"/>
    <x v="0"/>
    <x v="0"/>
    <x v="0"/>
    <x v="0"/>
    <x v="0"/>
    <x v="0"/>
    <s v="SI"/>
    <x v="1"/>
    <x v="0"/>
    <x v="0"/>
    <x v="0"/>
    <x v="0"/>
    <x v="0"/>
    <x v="1"/>
    <x v="0"/>
    <s v="No"/>
    <x v="1"/>
    <s v="Si"/>
    <m/>
    <m/>
    <m/>
    <m/>
    <m/>
    <m/>
    <m/>
    <m/>
    <m/>
    <m/>
    <s v="Ahorita no"/>
    <s v="No hay trabajo"/>
    <x v="0"/>
    <s v="No"/>
    <s v="Caminar"/>
    <s v="No hay"/>
  </r>
  <r>
    <n v="22"/>
    <s v="Femenino"/>
    <n v="52"/>
    <n v="3"/>
    <n v="15"/>
    <s v="Necesidad"/>
    <s v="En la calle"/>
    <s v="Individual"/>
    <s v="No"/>
    <s v="Limpia casas"/>
    <n v="4"/>
    <n v="4"/>
    <s v="3 meses"/>
    <s v="Bodega"/>
    <s v="Mas cerca flete me cobra"/>
    <x v="1"/>
    <m/>
    <n v="30"/>
    <n v="60"/>
    <x v="3"/>
    <m/>
    <s v="No nos dice"/>
    <m/>
    <s v="Si"/>
    <x v="1"/>
    <x v="0"/>
    <x v="2"/>
    <n v="1.5"/>
    <s v="Na"/>
    <s v="180 cada uma"/>
    <x v="0"/>
    <x v="1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Limpia casas"/>
    <s v="No hay trabako"/>
    <x v="0"/>
    <s v="Si"/>
    <m/>
    <s v="Amo mi trabajo"/>
  </r>
  <r>
    <n v="23"/>
    <s v="Femenino"/>
    <n v="35"/>
    <n v="5"/>
    <n v="8"/>
    <s v="No hay trabajo"/>
    <s v="En la calle colegios, casas, condiminios"/>
    <s v="Organización"/>
    <s v="Si"/>
    <s v="Na"/>
    <n v="8"/>
    <n v="5"/>
    <s v="Quincenal"/>
    <s v="Intermediario"/>
    <s v="Precio"/>
    <x v="0"/>
    <m/>
    <m/>
    <n v="300"/>
    <x v="3"/>
    <m/>
    <m/>
    <m/>
    <m/>
    <x v="0"/>
    <x v="0"/>
    <x v="4"/>
    <n v="4"/>
    <s v="Na"/>
    <s v="150 mes"/>
    <x v="0"/>
    <x v="0"/>
    <x v="0"/>
    <x v="0"/>
    <x v="0"/>
    <x v="0"/>
    <s v="SI"/>
    <x v="1"/>
    <x v="0"/>
    <x v="0"/>
    <x v="0"/>
    <x v="1"/>
    <x v="0"/>
    <x v="0"/>
    <x v="0"/>
    <s v="No"/>
    <x v="1"/>
    <s v="No"/>
    <m/>
    <m/>
    <m/>
    <m/>
    <m/>
    <m/>
    <m/>
    <m/>
    <m/>
    <m/>
    <s v="No"/>
    <s v="No hay trabajo"/>
    <x v="0"/>
    <s v="No"/>
    <s v="El riesgo de minar"/>
    <s v="Cuando el material viene limpio"/>
  </r>
  <r>
    <n v="24"/>
    <s v="Masculino"/>
    <n v="33"/>
    <n v="5"/>
    <n v="5"/>
    <s v="No hay trabajo"/>
    <s v="En la calle colegios, casas, condiminios"/>
    <s v="Organización"/>
    <s v="Si"/>
    <s v="Na"/>
    <n v="8"/>
    <n v="5"/>
    <s v="Quincenal"/>
    <s v="Intermediario"/>
    <s v="Precio"/>
    <x v="0"/>
    <m/>
    <m/>
    <n v="300"/>
    <x v="3"/>
    <m/>
    <m/>
    <m/>
    <m/>
    <x v="0"/>
    <x v="0"/>
    <x v="4"/>
    <n v="2"/>
    <m/>
    <s v="Preguntar esposa"/>
    <x v="0"/>
    <x v="0"/>
    <x v="0"/>
    <x v="0"/>
    <x v="0"/>
    <x v="1"/>
    <s v="No"/>
    <x v="1"/>
    <x v="0"/>
    <x v="0"/>
    <x v="0"/>
    <x v="0"/>
    <x v="0"/>
    <x v="1"/>
    <x v="1"/>
    <s v="Si"/>
    <x v="0"/>
    <s v="Si"/>
    <s v="Si"/>
    <s v="Si"/>
    <s v="Si"/>
    <s v="Si"/>
    <s v="Si"/>
    <s v="Si"/>
    <s v="Si"/>
    <s v="Si"/>
    <s v="No"/>
    <s v="Si"/>
    <s v="Pintura maestro de obra"/>
    <s v="No sale siempre"/>
    <x v="0"/>
    <s v="Si"/>
    <s v="No hay"/>
    <s v="Trabajar"/>
  </r>
  <r>
    <n v="25"/>
    <s v="Femenino"/>
    <n v="57"/>
    <n v="3"/>
    <n v="12"/>
    <s v="Oportunidad de trabajo "/>
    <s v="Conjuntos empresas "/>
    <s v="Organización"/>
    <s v="Si"/>
    <m/>
    <n v="8"/>
    <n v="6"/>
    <s v="Quincenal"/>
    <s v="Intermediario"/>
    <s v="Precios "/>
    <x v="0"/>
    <s v="Municipio"/>
    <s v="El comprador retira "/>
    <n v="300"/>
    <x v="7"/>
    <s v="2,2"/>
    <s v="1,5"/>
    <s v="Per 65 Platico 20 cartón 12 TETRA PAL 10 "/>
    <s v="De 35 a 20"/>
    <x v="0"/>
    <x v="0"/>
    <x v="3"/>
    <n v="125"/>
    <s v="No"/>
    <n v="240"/>
    <x v="0"/>
    <x v="0"/>
    <x v="0"/>
    <x v="0"/>
    <x v="0"/>
    <x v="0"/>
    <s v="SI"/>
    <x v="0"/>
    <x v="0"/>
    <x v="0"/>
    <x v="0"/>
    <x v="1"/>
    <x v="0"/>
    <x v="0"/>
    <x v="1"/>
    <s v="Si"/>
    <x v="1"/>
    <s v="No"/>
    <s v="Si"/>
    <s v="Si"/>
    <s v="Si"/>
    <s v="Si"/>
    <s v="Si"/>
    <s v="No"/>
    <s v="Si"/>
    <s v="Si"/>
    <s v="Si"/>
    <s v="No"/>
    <s v="No"/>
    <s v="Única opcion"/>
    <x v="3"/>
    <s v="No"/>
    <s v="Cargar cosas pesadas "/>
    <s v="Divertido "/>
  </r>
  <r>
    <n v="26"/>
    <s v="Femenino"/>
    <n v="34"/>
    <n v="5"/>
    <n v="7"/>
    <s v="Fui madre soltera"/>
    <s v="Conjuntos empresas "/>
    <s v="Organización"/>
    <s v="Si"/>
    <s v="Na"/>
    <n v="8"/>
    <n v="5"/>
    <s v="Quincenal"/>
    <s v="Intermediario"/>
    <s v="Precio"/>
    <x v="0"/>
    <m/>
    <m/>
    <n v="300"/>
    <x v="3"/>
    <m/>
    <m/>
    <m/>
    <m/>
    <x v="0"/>
    <x v="0"/>
    <x v="4"/>
    <n v="2"/>
    <s v="Na"/>
    <n v="10"/>
    <x v="1"/>
    <x v="1"/>
    <x v="0"/>
    <x v="0"/>
    <x v="0"/>
    <x v="1"/>
    <s v="No"/>
    <x v="0"/>
    <x v="0"/>
    <x v="0"/>
    <x v="0"/>
    <x v="0"/>
    <x v="0"/>
    <x v="1"/>
    <x v="1"/>
    <s v="Si"/>
    <x v="0"/>
    <s v="Si"/>
    <m/>
    <m/>
    <m/>
    <m/>
    <m/>
    <m/>
    <m/>
    <m/>
    <m/>
    <m/>
    <s v="Soy costurera"/>
    <s v="Flexibilidad para permisos"/>
    <x v="4"/>
    <s v="Si"/>
    <s v="Peleas internas"/>
    <s v="Caminar"/>
  </r>
  <r>
    <n v="27"/>
    <s v="Femenino"/>
    <n v="45"/>
    <n v="4"/>
    <n v="15"/>
    <s v="Necesidad"/>
    <s v="En la calle"/>
    <s v="Individual"/>
    <s v="No"/>
    <s v="Limpia casas "/>
    <n v="4"/>
    <n v="5"/>
    <s v="3 meses"/>
    <s v="Bodega"/>
    <s v="Más cerca"/>
    <x v="1"/>
    <s v="Na"/>
    <s v="Va a recogee"/>
    <n v="60"/>
    <x v="8"/>
    <m/>
    <s v="No se"/>
    <s v="No se"/>
    <s v="Si en 10 centavos"/>
    <x v="1"/>
    <x v="0"/>
    <x v="3"/>
    <n v="1.5"/>
    <s v="Na"/>
    <n v="180"/>
    <x v="0"/>
    <x v="1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Limpia casas"/>
    <s v="No hay trabajo"/>
    <x v="0"/>
    <s v="No"/>
    <s v="Minar"/>
    <s v="Camino"/>
  </r>
  <r>
    <n v="28"/>
    <s v="Masculino"/>
    <n v="52"/>
    <n v="7"/>
    <n v="20"/>
    <s v="Tradición "/>
    <s v="En la calle, conjuntos y centros comerciales"/>
    <s v="Organización"/>
    <s v="No"/>
    <s v="No"/>
    <n v="10"/>
    <n v="6"/>
    <m/>
    <m/>
    <m/>
    <x v="0"/>
    <m/>
    <m/>
    <m/>
    <x v="3"/>
    <m/>
    <m/>
    <m/>
    <m/>
    <x v="0"/>
    <x v="0"/>
    <x v="2"/>
    <n v="3.5"/>
    <m/>
    <n v="100"/>
    <x v="0"/>
    <x v="1"/>
    <x v="0"/>
    <x v="0"/>
    <x v="0"/>
    <x v="1"/>
    <s v="No"/>
    <x v="0"/>
    <x v="0"/>
    <x v="0"/>
    <x v="0"/>
    <x v="0"/>
    <x v="0"/>
    <x v="1"/>
    <x v="1"/>
    <s v="Si"/>
    <x v="1"/>
    <s v="No"/>
    <m/>
    <m/>
    <m/>
    <m/>
    <m/>
    <m/>
    <m/>
    <m/>
    <m/>
    <m/>
    <s v="No"/>
    <s v="No hay trabajo"/>
    <x v="0"/>
    <s v="No"/>
    <s v="Meter mano en la basura"/>
    <s v="Cobrar"/>
  </r>
  <r>
    <n v="29"/>
    <s v="Femenino"/>
    <n v="41"/>
    <n v="6"/>
    <n v="18"/>
    <s v="No había más opciones"/>
    <s v="En la calle, conjuntos y centros comerciales"/>
    <s v="Organización"/>
    <s v="Si"/>
    <s v="Na"/>
    <n v="10"/>
    <n v="6"/>
    <m/>
    <m/>
    <m/>
    <x v="0"/>
    <m/>
    <m/>
    <m/>
    <x v="3"/>
    <m/>
    <m/>
    <m/>
    <m/>
    <x v="0"/>
    <x v="0"/>
    <x v="2"/>
    <n v="3.5"/>
    <m/>
    <n v="80"/>
    <x v="0"/>
    <x v="1"/>
    <x v="1"/>
    <x v="0"/>
    <x v="0"/>
    <x v="1"/>
    <s v="No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"/>
    <x v="0"/>
    <s v="No"/>
    <m/>
    <s v="No me quejo"/>
  </r>
  <r>
    <n v="30"/>
    <s v="Femenino"/>
    <n v="47"/>
    <n v="6"/>
    <n v="25"/>
    <s v="Tradicion"/>
    <s v="En la calle, conjuntos y centros comerciales"/>
    <s v="Organización"/>
    <s v="Si"/>
    <s v="Na"/>
    <n v="10"/>
    <n v="6"/>
    <s v="Mensual"/>
    <s v="Industria"/>
    <s v="Precio"/>
    <x v="0"/>
    <s v="Emaseo y contratan"/>
    <s v="Vienen a ver"/>
    <n v="280"/>
    <x v="9"/>
    <s v="25 to"/>
    <s v="6 to"/>
    <s v="Cartón 11, Pet 74, chat 20, tetra 10, vidrio 4, "/>
    <s v="Si 10"/>
    <x v="0"/>
    <x v="0"/>
    <x v="4"/>
    <n v="5"/>
    <s v="Na"/>
    <n v="100"/>
    <x v="0"/>
    <x v="0"/>
    <x v="0"/>
    <x v="0"/>
    <x v="0"/>
    <x v="0"/>
    <s v="SI"/>
    <x v="1"/>
    <x v="0"/>
    <x v="0"/>
    <x v="0"/>
    <x v="1"/>
    <x v="0"/>
    <x v="1"/>
    <x v="1"/>
    <s v="Si"/>
    <x v="0"/>
    <s v="Si"/>
    <m/>
    <m/>
    <m/>
    <m/>
    <m/>
    <m/>
    <m/>
    <m/>
    <m/>
    <m/>
    <s v="No"/>
    <s v="Na hay trsbajo"/>
    <x v="4"/>
    <s v="No"/>
    <s v="Cargar camiones"/>
    <s v="Cobrar"/>
  </r>
  <r>
    <n v="31"/>
    <s v="Femenino"/>
    <n v="44"/>
    <n v="4"/>
    <n v="20"/>
    <s v="Tradicion"/>
    <s v="En la calle, conjuntos y centros comerciales"/>
    <s v="Organización"/>
    <s v="Si"/>
    <s v="Ma"/>
    <n v="10"/>
    <n v="6"/>
    <m/>
    <m/>
    <m/>
    <x v="0"/>
    <m/>
    <m/>
    <m/>
    <x v="3"/>
    <m/>
    <m/>
    <m/>
    <m/>
    <x v="0"/>
    <x v="0"/>
    <x v="4"/>
    <n v="3"/>
    <m/>
    <n v="150"/>
    <x v="0"/>
    <x v="0"/>
    <x v="0"/>
    <x v="0"/>
    <x v="0"/>
    <x v="1"/>
    <s v="No"/>
    <x v="0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i"/>
    <x v="0"/>
    <s v="No"/>
    <s v="Minar"/>
    <s v="Todo"/>
  </r>
  <r>
    <n v="32"/>
    <s v="Femenino"/>
    <n v="27"/>
    <n v="4"/>
    <n v="3"/>
    <s v="Me gusta"/>
    <s v="En la calle, conjuntos y centros comerciales"/>
    <s v="Organización"/>
    <s v="Si"/>
    <s v="Na"/>
    <n v="10"/>
    <n v="6"/>
    <m/>
    <m/>
    <m/>
    <x v="0"/>
    <m/>
    <m/>
    <m/>
    <x v="3"/>
    <m/>
    <m/>
    <m/>
    <m/>
    <x v="0"/>
    <x v="0"/>
    <x v="4"/>
    <n v="3"/>
    <m/>
    <n v="150"/>
    <x v="0"/>
    <x v="0"/>
    <x v="0"/>
    <x v="0"/>
    <x v="0"/>
    <x v="0"/>
    <s v="SI"/>
    <x v="1"/>
    <x v="0"/>
    <x v="0"/>
    <x v="1"/>
    <x v="1"/>
    <x v="0"/>
    <x v="0"/>
    <x v="0"/>
    <s v="No"/>
    <x v="0"/>
    <s v="Si"/>
    <m/>
    <m/>
    <m/>
    <m/>
    <m/>
    <m/>
    <m/>
    <m/>
    <m/>
    <m/>
    <s v="No"/>
    <s v="No hay trabajo"/>
    <x v="0"/>
    <s v="No"/>
    <s v="No hay"/>
    <s v="El grupo"/>
  </r>
  <r>
    <n v="33"/>
    <s v="Masculino"/>
    <n v="54"/>
    <n v="8"/>
    <n v="12"/>
    <s v="Necesidad"/>
    <s v="En la calle, conjuntos y centros comerciales"/>
    <s v="Organización"/>
    <s v="Si"/>
    <s v="Na"/>
    <n v="10"/>
    <n v="6"/>
    <m/>
    <m/>
    <m/>
    <x v="0"/>
    <m/>
    <m/>
    <m/>
    <x v="3"/>
    <m/>
    <m/>
    <m/>
    <m/>
    <x v="0"/>
    <x v="0"/>
    <x v="4"/>
    <n v="3"/>
    <m/>
    <n v="200"/>
    <x v="0"/>
    <x v="0"/>
    <x v="0"/>
    <x v="0"/>
    <x v="0"/>
    <x v="0"/>
    <s v="SI"/>
    <x v="1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abajo"/>
    <x v="0"/>
    <s v="No"/>
    <m/>
    <s v="Trabakar"/>
  </r>
  <r>
    <n v="34"/>
    <s v="Masculino"/>
    <n v="51"/>
    <n v="5"/>
    <n v="15"/>
    <s v="Tradicion"/>
    <s v="En la calle, conjuntos y centros comerciales"/>
    <s v="Organización"/>
    <s v="Si"/>
    <s v="Na"/>
    <n v="10"/>
    <n v="6"/>
    <m/>
    <m/>
    <m/>
    <x v="0"/>
    <m/>
    <m/>
    <m/>
    <x v="3"/>
    <m/>
    <m/>
    <m/>
    <m/>
    <x v="0"/>
    <x v="0"/>
    <x v="4"/>
    <n v="5"/>
    <m/>
    <n v="200"/>
    <x v="0"/>
    <x v="1"/>
    <x v="1"/>
    <x v="0"/>
    <x v="0"/>
    <x v="1"/>
    <s v="No"/>
    <x v="0"/>
    <x v="0"/>
    <x v="0"/>
    <x v="0"/>
    <x v="0"/>
    <x v="0"/>
    <x v="1"/>
    <x v="1"/>
    <s v="Si"/>
    <x v="1"/>
    <s v="Si"/>
    <m/>
    <m/>
    <m/>
    <m/>
    <m/>
    <m/>
    <m/>
    <m/>
    <m/>
    <m/>
    <s v="No"/>
    <m/>
    <x v="4"/>
    <s v="No"/>
    <s v="Recoger en tiempos de aguas"/>
    <s v="Reunirnos"/>
  </r>
  <r>
    <n v="35"/>
    <s v="Femenino"/>
    <n v="51"/>
    <n v="6"/>
    <n v="30"/>
    <s v="Tradicion"/>
    <s v="En la calle, conjuntos y centros comerciales"/>
    <s v="Organización"/>
    <s v="Si"/>
    <m/>
    <n v="10"/>
    <n v="6"/>
    <m/>
    <m/>
    <m/>
    <x v="0"/>
    <m/>
    <m/>
    <m/>
    <x v="3"/>
    <m/>
    <m/>
    <m/>
    <m/>
    <x v="0"/>
    <x v="0"/>
    <x v="4"/>
    <n v="5"/>
    <m/>
    <n v="150"/>
    <x v="0"/>
    <x v="1"/>
    <x v="1"/>
    <x v="0"/>
    <x v="0"/>
    <x v="0"/>
    <s v="SI"/>
    <x v="1"/>
    <x v="0"/>
    <x v="0"/>
    <x v="0"/>
    <x v="0"/>
    <x v="0"/>
    <x v="1"/>
    <x v="1"/>
    <s v="Si"/>
    <x v="1"/>
    <s v="Si"/>
    <s v="Si"/>
    <s v="Si"/>
    <s v="Si"/>
    <s v="Si"/>
    <s v="Si"/>
    <s v="Si"/>
    <s v="Si"/>
    <s v="Si"/>
    <s v="No"/>
    <s v="Si"/>
    <s v="No"/>
    <s v="No hay trabajo"/>
    <x v="5"/>
    <s v="No"/>
    <m/>
    <s v="Estar juntos"/>
  </r>
  <r>
    <n v="36"/>
    <s v="Masculino"/>
    <n v="29"/>
    <n v="3"/>
    <n v="7"/>
    <s v="Me gusta"/>
    <s v="En la calle, conjuntos y centros comerciales"/>
    <s v="Organización"/>
    <s v="Si"/>
    <m/>
    <n v="10"/>
    <n v="6"/>
    <m/>
    <m/>
    <m/>
    <x v="0"/>
    <m/>
    <m/>
    <m/>
    <x v="3"/>
    <m/>
    <m/>
    <m/>
    <m/>
    <x v="0"/>
    <x v="0"/>
    <x v="4"/>
    <n v="5"/>
    <m/>
    <n v="200"/>
    <x v="0"/>
    <x v="1"/>
    <x v="0"/>
    <x v="0"/>
    <x v="1"/>
    <x v="1"/>
    <s v="SI"/>
    <x v="0"/>
    <x v="0"/>
    <x v="0"/>
    <x v="0"/>
    <x v="0"/>
    <x v="0"/>
    <x v="1"/>
    <x v="1"/>
    <s v="Si"/>
    <x v="0"/>
    <s v="Si"/>
    <m/>
    <m/>
    <m/>
    <m/>
    <m/>
    <m/>
    <m/>
    <m/>
    <m/>
    <m/>
    <s v="No"/>
    <s v="No hay trsbajo"/>
    <x v="5"/>
    <s v="Si"/>
    <m/>
    <s v="Me gusta todo"/>
  </r>
  <r>
    <n v="37"/>
    <s v="Masculino"/>
    <n v="27"/>
    <n v="6"/>
    <n v="8"/>
    <s v="Necesidad"/>
    <s v="En la calle, conjuntos y centros comerciales"/>
    <s v="Organización"/>
    <s v="Si"/>
    <m/>
    <n v="10"/>
    <n v="6"/>
    <m/>
    <m/>
    <m/>
    <x v="0"/>
    <m/>
    <m/>
    <m/>
    <x v="3"/>
    <m/>
    <m/>
    <m/>
    <m/>
    <x v="0"/>
    <x v="0"/>
    <x v="2"/>
    <n v="5"/>
    <m/>
    <n v="150"/>
    <x v="0"/>
    <x v="0"/>
    <x v="0"/>
    <x v="0"/>
    <x v="1"/>
    <x v="0"/>
    <s v="SI"/>
    <x v="1"/>
    <x v="0"/>
    <x v="0"/>
    <x v="0"/>
    <x v="0"/>
    <x v="0"/>
    <x v="1"/>
    <x v="1"/>
    <s v="No"/>
    <x v="1"/>
    <s v="Si"/>
    <m/>
    <m/>
    <m/>
    <m/>
    <m/>
    <m/>
    <m/>
    <m/>
    <m/>
    <m/>
    <s v="No"/>
    <s v="No hay trabajo"/>
    <x v="3"/>
    <s v="No"/>
    <s v="Convivir"/>
    <s v="Hacemos grupo"/>
  </r>
  <r>
    <n v="38"/>
    <s v="Femenino"/>
    <n v="46"/>
    <n v="4"/>
    <n v="15"/>
    <s v="No hay trabajo "/>
    <s v="En la calle"/>
    <s v="Individual"/>
    <s v="Si"/>
    <m/>
    <n v="6"/>
    <n v="5"/>
    <s v="Mensual"/>
    <s v="Bodega"/>
    <s v="Precio"/>
    <x v="1"/>
    <m/>
    <s v="Viene a recoger"/>
    <n v="140"/>
    <x v="10"/>
    <n v="400"/>
    <n v="50"/>
    <m/>
    <m/>
    <x v="0"/>
    <x v="0"/>
    <x v="3"/>
    <n v="4"/>
    <m/>
    <n v="5"/>
    <x v="0"/>
    <x v="0"/>
    <x v="0"/>
    <x v="0"/>
    <x v="0"/>
    <x v="0"/>
    <s v="SI"/>
    <x v="1"/>
    <x v="0"/>
    <x v="0"/>
    <x v="0"/>
    <x v="0"/>
    <x v="0"/>
    <x v="0"/>
    <x v="0"/>
    <s v="Si"/>
    <x v="0"/>
    <s v="Si"/>
    <m/>
    <m/>
    <m/>
    <m/>
    <m/>
    <m/>
    <m/>
    <m/>
    <m/>
    <m/>
    <s v="No"/>
    <s v="No hay trabajo "/>
    <x v="0"/>
    <s v="No"/>
    <s v="Minar"/>
    <s v="Cobrar"/>
  </r>
  <r>
    <n v="39"/>
    <s v="Masculino"/>
    <n v="51"/>
    <n v="5"/>
    <n v="7"/>
    <s v="Me botaron del trabajo "/>
    <s v="En la calle"/>
    <s v="Individual"/>
    <s v="Si"/>
    <m/>
    <n v="6"/>
    <n v="5"/>
    <s v="Mensual"/>
    <s v="Bodega"/>
    <s v="Precio"/>
    <x v="1"/>
    <m/>
    <s v="30 min"/>
    <n v="140"/>
    <x v="3"/>
    <n v="300"/>
    <m/>
    <m/>
    <m/>
    <x v="1"/>
    <x v="0"/>
    <x v="3"/>
    <n v="4"/>
    <m/>
    <n v="100"/>
    <x v="0"/>
    <x v="0"/>
    <x v="0"/>
    <x v="0"/>
    <x v="0"/>
    <x v="0"/>
    <s v="SI"/>
    <x v="1"/>
    <x v="1"/>
    <x v="0"/>
    <x v="0"/>
    <x v="1"/>
    <x v="0"/>
    <x v="1"/>
    <x v="1"/>
    <s v="Si"/>
    <x v="1"/>
    <s v="Si"/>
    <m/>
    <m/>
    <m/>
    <m/>
    <m/>
    <m/>
    <m/>
    <m/>
    <m/>
    <m/>
    <s v="No"/>
    <s v="No hay trabajo"/>
    <x v="0"/>
    <s v="No"/>
    <s v="Minar"/>
    <s v="Sentirte util"/>
  </r>
  <r>
    <n v="40"/>
    <s v="Femenino"/>
    <n v="51"/>
    <n v="6"/>
    <n v="20"/>
    <s v="Oportunidad "/>
    <s v="En la calle"/>
    <s v="Individual"/>
    <s v="Si"/>
    <m/>
    <n v="6"/>
    <n v="6"/>
    <s v="Diaria"/>
    <s v="Bodega"/>
    <s v="Precio"/>
    <x v="1"/>
    <m/>
    <n v="30"/>
    <n v="150"/>
    <x v="3"/>
    <m/>
    <m/>
    <m/>
    <m/>
    <x v="0"/>
    <x v="0"/>
    <x v="3"/>
    <n v="4"/>
    <m/>
    <n v="5"/>
    <x v="0"/>
    <x v="0"/>
    <x v="0"/>
    <x v="0"/>
    <x v="0"/>
    <x v="0"/>
    <s v="SI"/>
    <x v="1"/>
    <x v="1"/>
    <x v="0"/>
    <x v="1"/>
    <x v="1"/>
    <x v="0"/>
    <x v="0"/>
    <x v="1"/>
    <s v="No"/>
    <x v="1"/>
    <s v="Si"/>
    <m/>
    <m/>
    <m/>
    <m/>
    <m/>
    <m/>
    <m/>
    <m/>
    <m/>
    <m/>
    <s v="No"/>
    <s v="No hay trabajo"/>
    <x v="0"/>
    <s v="No"/>
    <s v="Minar"/>
    <s v="Pase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n v="1"/>
    <x v="0"/>
    <n v="39"/>
    <n v="5"/>
    <n v="6"/>
    <s v="Necesidad"/>
    <x v="0"/>
    <x v="0"/>
    <x v="0"/>
    <s v="Na"/>
    <n v="9"/>
    <n v="7"/>
    <s v="Mensual"/>
    <s v="Intermediario"/>
    <s v="Precio"/>
    <s v="Si"/>
    <s v="Renta el vehiculo"/>
    <s v="Va a recoger"/>
    <n v="170"/>
    <n v="0.6"/>
    <n v="3000"/>
    <n v="400"/>
    <m/>
    <s v="70 -52"/>
    <s v="Si"/>
    <s v="No"/>
    <s v="Bodega"/>
    <s v="15 semanal"/>
    <s v="Na"/>
    <n v="10"/>
    <s v="SI"/>
    <s v="SI"/>
    <s v="SI"/>
    <s v="SI"/>
    <s v="SI"/>
    <s v="SI"/>
    <s v="SI"/>
    <s v="No"/>
    <s v="Si"/>
    <s v="Si"/>
    <s v="Si"/>
    <s v="Si"/>
    <s v="Si"/>
    <s v="No"/>
    <s v="No"/>
    <s v="Si"/>
    <s v="Si"/>
    <s v="Si"/>
    <s v="Si"/>
    <s v="Si"/>
    <s v="Si"/>
    <s v="Si"/>
    <s v="Si"/>
    <s v="No"/>
    <s v="No"/>
    <s v="No"/>
    <s v="Si"/>
    <s v="No"/>
    <s v="No"/>
    <s v="No tengo"/>
    <n v="0"/>
    <s v="Si"/>
    <s v="Meter las manos en la basura"/>
    <s v="Compartir con compañeros"/>
  </r>
  <r>
    <n v="2"/>
    <x v="0"/>
    <n v="59"/>
    <n v="4"/>
    <n v="19"/>
    <s v="Le gustó"/>
    <x v="1"/>
    <x v="0"/>
    <x v="0"/>
    <s v="Na"/>
    <n v="13"/>
    <n v="6"/>
    <s v="Quincenal"/>
    <s v="Intermediario"/>
    <s v="Cumplidos, ayuda o colaboración"/>
    <s v="Si"/>
    <s v="Asociación"/>
    <s v="Retiran de la bodega"/>
    <n v="180"/>
    <s v="60-70kg"/>
    <n v="6000"/>
    <n v="70"/>
    <m/>
    <s v="Si después de pandemia estuvo a 35 ahora está a 60 el kilo"/>
    <s v="Si"/>
    <s v="No"/>
    <s v="Precio"/>
    <n v="3"/>
    <s v="Na"/>
    <n v="7"/>
    <s v="SI"/>
    <s v="SI"/>
    <s v="SI"/>
    <s v="SI"/>
    <s v="SI"/>
    <s v="No"/>
    <s v="SI"/>
    <s v="No"/>
    <s v="No"/>
    <s v="Si"/>
    <s v="Si"/>
    <s v="Si"/>
    <s v="Si"/>
    <s v="Si"/>
    <s v="Si"/>
    <s v="No"/>
    <s v="No"/>
    <s v="Si"/>
    <s v="No"/>
    <s v="Si"/>
    <s v="Si"/>
    <s v="Si"/>
    <s v="Si"/>
    <s v="No"/>
    <s v="No"/>
    <s v="No"/>
    <s v="No"/>
    <s v="No"/>
    <s v="No"/>
    <s v="La edad"/>
    <n v="0"/>
    <s v="No"/>
    <s v="El ingreso"/>
    <s v="La independencia"/>
  </r>
  <r>
    <n v="3"/>
    <x v="0"/>
    <n v="75"/>
    <n v="2"/>
    <n v="10"/>
    <s v="No había trabajo"/>
    <x v="2"/>
    <x v="1"/>
    <x v="0"/>
    <s v="Na"/>
    <n v="6"/>
    <n v="5"/>
    <s v="Mensual"/>
    <s v="Intermediario"/>
    <s v="Precio"/>
    <s v="No"/>
    <s v="Hace fletes"/>
    <s v="Lo va a ver"/>
    <n v="130"/>
    <n v="0.5"/>
    <m/>
    <m/>
    <s v="Na"/>
    <s v="Na"/>
    <s v="Si"/>
    <s v="No"/>
    <s v="Precio"/>
    <n v="6"/>
    <s v="Na"/>
    <n v="8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sbajo"/>
    <n v="0"/>
    <s v="No"/>
    <s v="Meter la mano en la basura "/>
    <s v="Caminar"/>
  </r>
  <r>
    <n v="4"/>
    <x v="1"/>
    <n v="79"/>
    <n v="2"/>
    <n v="4"/>
    <s v="No hay trabajo"/>
    <x v="2"/>
    <x v="1"/>
    <x v="0"/>
    <s v="Na"/>
    <n v="6"/>
    <n v="5"/>
    <s v="Mensual"/>
    <s v="Intermediario"/>
    <s v="Precio "/>
    <s v="No"/>
    <s v="Inteemediario"/>
    <s v="Lo van a ver"/>
    <n v="130"/>
    <m/>
    <n v="60"/>
    <m/>
    <s v="Na"/>
    <s v="Ha bajado"/>
    <s v="Si"/>
    <s v="No"/>
    <s v="Precio"/>
    <m/>
    <s v="Na"/>
    <s v="6 lo mismo del anteiror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 "/>
    <n v="0"/>
    <s v="No"/>
    <s v="No hay material "/>
    <m/>
  </r>
  <r>
    <n v="5"/>
    <x v="0"/>
    <n v="79"/>
    <n v="2"/>
    <n v="40"/>
    <s v="No había trabajo"/>
    <x v="2"/>
    <x v="1"/>
    <x v="0"/>
    <s v="Na"/>
    <n v="8"/>
    <n v="3"/>
    <s v="3 meses"/>
    <s v="Intermediario"/>
    <s v="Precio"/>
    <s v="No"/>
    <s v="Na"/>
    <s v="Va a recoger"/>
    <n v="80"/>
    <s v="Mitad"/>
    <s v="Hacer el calculo"/>
    <s v="Verel calculo"/>
    <s v="40 plástico, 8"/>
    <s v="Si sabe bajar o subir"/>
    <s v="Si"/>
    <s v="No"/>
    <s v="Separación de material"/>
    <n v="3"/>
    <s v="Na"/>
    <n v="3"/>
    <s v="SI"/>
    <s v="SI"/>
    <s v="SI"/>
    <s v="SI"/>
    <s v="SI"/>
    <s v="SI"/>
    <s v="SI"/>
    <s v="SI"/>
    <s v="Si"/>
    <s v="Si"/>
    <s v="Si"/>
    <s v="No"/>
    <s v="Si"/>
    <s v="Si"/>
    <s v="Si"/>
    <s v="Si"/>
    <s v="Si"/>
    <s v="Si"/>
    <m/>
    <m/>
    <m/>
    <m/>
    <m/>
    <m/>
    <m/>
    <m/>
    <m/>
    <m/>
    <s v="No"/>
    <s v="No hay trabajo"/>
    <n v="0"/>
    <s v="No"/>
    <s v="Nada"/>
    <s v="Pasear"/>
  </r>
  <r>
    <n v="6"/>
    <x v="0"/>
    <n v="67"/>
    <n v="4"/>
    <n v="40"/>
    <s v="Mi esposo esta enfermo"/>
    <x v="2"/>
    <x v="1"/>
    <x v="0"/>
    <s v="Na"/>
    <n v="5"/>
    <n v="5"/>
    <s v="Mensual"/>
    <s v="Intermediario"/>
    <s v="Precio"/>
    <s v="No"/>
    <s v="Na"/>
    <s v="Le va a recoger"/>
    <n v="200"/>
    <m/>
    <s v="Hacer calculo"/>
    <n v="80"/>
    <s v="Cartón 8, plástico 40, chatarra 20"/>
    <s v="Sube y baka"/>
    <s v="Si"/>
    <s v="No"/>
    <s v="Bodega"/>
    <n v="3"/>
    <s v="Na"/>
    <n v="5"/>
    <s v="SI"/>
    <s v="SI"/>
    <s v="SI"/>
    <s v="No"/>
    <s v="SI"/>
    <s v="SI"/>
    <s v="SI"/>
    <s v="SI"/>
    <s v="Si"/>
    <s v="Si"/>
    <s v="No"/>
    <s v="No"/>
    <s v="Si"/>
    <s v="Si"/>
    <s v="Si"/>
    <s v="Si"/>
    <s v="No"/>
    <s v="Si"/>
    <m/>
    <m/>
    <m/>
    <m/>
    <m/>
    <m/>
    <m/>
    <m/>
    <m/>
    <m/>
    <s v="No"/>
    <s v="No hay trabajo "/>
    <n v="0"/>
    <s v="No"/>
    <s v="Buscar en la basira"/>
    <s v="Me encuentro cosas"/>
  </r>
  <r>
    <n v="7"/>
    <x v="1"/>
    <n v="50"/>
    <n v="1"/>
    <n v="2"/>
    <s v="Sin trabajo"/>
    <x v="2"/>
    <x v="1"/>
    <x v="1"/>
    <s v="Construccion"/>
    <n v="10"/>
    <n v="7"/>
    <s v="Diaria"/>
    <s v="Bodega"/>
    <s v="Precio"/>
    <s v="Si"/>
    <m/>
    <s v="20 min"/>
    <n v="220"/>
    <s v="7 kg"/>
    <s v="500 kg"/>
    <n v="7"/>
    <s v="Pet 70, cartón 12, chatarra 18, papel blanco 12"/>
    <s v="Si"/>
    <s v="Si"/>
    <s v="No"/>
    <s v="Bodega"/>
    <n v="5"/>
    <s v="Hizo"/>
    <n v="5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Albañil"/>
    <s v="No hay trabajo"/>
    <n v="2"/>
    <s v="No"/>
    <s v="Sacar la basura"/>
    <s v="Pasear"/>
  </r>
  <r>
    <n v="8"/>
    <x v="0"/>
    <n v="52"/>
    <n v="1"/>
    <n v="25"/>
    <s v="No hay trabajo"/>
    <x v="2"/>
    <x v="1"/>
    <x v="0"/>
    <m/>
    <n v="7"/>
    <n v="5"/>
    <s v="Diaria"/>
    <s v="Bodega"/>
    <s v="No tengo que llevar"/>
    <s v="Si"/>
    <s v="Lo hice yo"/>
    <s v="Viene retirar"/>
    <n v="160"/>
    <m/>
    <s v="5 diarios"/>
    <s v="5 kg diarios"/>
    <s v="Pet 50, cartón 7 kg, chatarra 10, plástico 10, soplado 10"/>
    <s v="Si"/>
    <s v="Si"/>
    <s v="No"/>
    <s v="Separación de material"/>
    <n v="5"/>
    <n v="50"/>
    <n v="8"/>
    <s v="SI"/>
    <s v="SI"/>
    <s v="SI"/>
    <s v="SI"/>
    <s v="SI"/>
    <s v="SI"/>
    <s v="SI"/>
    <s v="SI"/>
    <s v="Si"/>
    <s v="Si"/>
    <s v="Si"/>
    <s v="Si"/>
    <s v="Si"/>
    <s v="No"/>
    <s v="No"/>
    <s v="Si"/>
    <s v="No"/>
    <s v="Si"/>
    <m/>
    <m/>
    <m/>
    <m/>
    <m/>
    <m/>
    <m/>
    <m/>
    <m/>
    <m/>
    <s v="No"/>
    <s v="No hay trabajo"/>
    <n v="0"/>
    <s v="No"/>
    <s v="Cuando no hay material"/>
    <s v="Trabajar"/>
  </r>
  <r>
    <n v="9"/>
    <x v="1"/>
    <n v="48"/>
    <n v="4"/>
    <n v="1"/>
    <s v="No hay trabajo"/>
    <x v="3"/>
    <x v="1"/>
    <x v="1"/>
    <s v="Cocinero"/>
    <n v="12"/>
    <n v="7"/>
    <s v="Diaria"/>
    <s v="Bodega"/>
    <s v="Precio"/>
    <s v="Si"/>
    <s v="Mio"/>
    <s v="30 mim"/>
    <n v="230"/>
    <n v="6"/>
    <n v="40"/>
    <n v="6"/>
    <s v="Cartón 8, Pet 50, chatarra 14"/>
    <s v="No"/>
    <s v="Si"/>
    <s v="No"/>
    <s v="Transporte"/>
    <n v="4"/>
    <n v="75"/>
    <n v="10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"/>
    <n v="1"/>
    <s v="No"/>
    <s v="Mina"/>
    <s v="Cuando te entregan el material"/>
  </r>
  <r>
    <n v="10"/>
    <x v="1"/>
    <n v="40"/>
    <n v="8"/>
    <n v="15"/>
    <s v="No estudie"/>
    <x v="2"/>
    <x v="1"/>
    <x v="0"/>
    <s v="Na"/>
    <n v="7"/>
    <n v="6"/>
    <s v="Mensual"/>
    <s v="Bodega"/>
    <s v="Lo conozco"/>
    <s v="Si"/>
    <s v="Mio"/>
    <s v="Viene a ver"/>
    <n v="280"/>
    <m/>
    <n v="500"/>
    <n v="60"/>
    <s v="Cartón, 8, Pet 50"/>
    <s v="Si"/>
    <s v="Si"/>
    <s v="No"/>
    <s v="Transporte"/>
    <n v="7"/>
    <n v="20"/>
    <n v="10"/>
    <s v="SI"/>
    <s v="SI"/>
    <s v="SI"/>
    <s v="SI"/>
    <s v="SI"/>
    <s v="SI"/>
    <s v="SI"/>
    <s v="SI"/>
    <s v="Si"/>
    <s v="Si"/>
    <s v="Si"/>
    <s v="No"/>
    <s v="Si"/>
    <s v="No"/>
    <s v="No"/>
    <s v="No"/>
    <s v="No"/>
    <s v="Si"/>
    <m/>
    <m/>
    <m/>
    <m/>
    <m/>
    <m/>
    <m/>
    <m/>
    <m/>
    <m/>
    <s v="Si"/>
    <s v="No hay trabajo "/>
    <n v="0"/>
    <s v="No"/>
    <s v="Que no haya material"/>
    <s v="Paseando"/>
  </r>
  <r>
    <n v="11"/>
    <x v="0"/>
    <n v="31"/>
    <n v="7"/>
    <n v="1"/>
    <s v="No hay trabajo"/>
    <x v="2"/>
    <x v="1"/>
    <x v="0"/>
    <s v="Na"/>
    <n v="5"/>
    <n v="6"/>
    <s v="Mensual"/>
    <s v="Bodega"/>
    <s v="Lleva todo"/>
    <s v="No"/>
    <m/>
    <s v="Recogee"/>
    <n v="250"/>
    <m/>
    <n v="360"/>
    <n v="180"/>
    <s v="Mismo anteiror"/>
    <s v="Si"/>
    <s v="Si"/>
    <s v="No"/>
    <s v="Transporte"/>
    <n v="10"/>
    <s v="Na"/>
    <n v="12"/>
    <s v="SI"/>
    <s v="SI"/>
    <s v="SI"/>
    <s v="SI"/>
    <s v="SI"/>
    <s v="SI"/>
    <s v="SI"/>
    <s v="SI"/>
    <s v="Si"/>
    <s v="Si"/>
    <s v="Si"/>
    <s v="Si"/>
    <s v="Si"/>
    <s v="No"/>
    <s v="No"/>
    <s v="Si"/>
    <s v="No"/>
    <s v="Si"/>
    <s v="No"/>
    <s v="No"/>
    <s v="No"/>
    <s v="No"/>
    <s v="No"/>
    <s v="No"/>
    <s v="No"/>
    <s v="No"/>
    <s v="No"/>
    <s v="No"/>
    <s v="No"/>
    <s v="No hay trabajo "/>
    <n v="0"/>
    <s v="Si"/>
    <s v="Minar"/>
    <s v="No hay"/>
  </r>
  <r>
    <n v="12"/>
    <x v="1"/>
    <n v="18"/>
    <n v="2"/>
    <n v="1"/>
    <s v="Trabajar por mi cuenta"/>
    <x v="2"/>
    <x v="1"/>
    <x v="0"/>
    <s v="Na"/>
    <n v="7"/>
    <n v="6"/>
    <s v="Diaria"/>
    <s v="Bodega"/>
    <s v="Precio"/>
    <s v="Si"/>
    <s v="Propio"/>
    <s v="30 mim"/>
    <n v="290"/>
    <m/>
    <n v="200"/>
    <n v="15"/>
    <s v="Lo mismo moto"/>
    <s v="Si"/>
    <s v="Si"/>
    <s v="No"/>
    <s v="Transporte"/>
    <n v="7"/>
    <n v="1000"/>
    <n v="15"/>
    <s v="SI"/>
    <s v="SI"/>
    <s v="SI"/>
    <s v="SI"/>
    <s v="No"/>
    <s v="SI"/>
    <s v="SI"/>
    <s v="No"/>
    <s v="No"/>
    <s v="Si"/>
    <s v="No"/>
    <s v="No"/>
    <s v="Si"/>
    <s v="Si"/>
    <s v="Si"/>
    <s v="No"/>
    <s v="No"/>
    <s v="No"/>
    <m/>
    <m/>
    <m/>
    <m/>
    <m/>
    <m/>
    <m/>
    <m/>
    <m/>
    <m/>
    <s v="Si"/>
    <s v="Pagan menos"/>
    <n v="0"/>
    <s v="Si"/>
    <s v="Clasear"/>
    <s v="Tener que hacer"/>
  </r>
  <r>
    <n v="13"/>
    <x v="0"/>
    <n v="37"/>
    <n v="5"/>
    <n v="10"/>
    <s v="No hay trabajo"/>
    <x v="4"/>
    <x v="1"/>
    <x v="0"/>
    <s v="Na"/>
    <n v="7"/>
    <n v="6"/>
    <s v="Diaria"/>
    <s v="Bodega"/>
    <s v="Precio "/>
    <s v="Si"/>
    <s v="Propio"/>
    <n v="30"/>
    <n v="260"/>
    <m/>
    <n v="800"/>
    <s v="6 kg"/>
    <m/>
    <m/>
    <s v="Si"/>
    <s v="No"/>
    <s v="Separación de material"/>
    <n v="2"/>
    <n v="135"/>
    <n v="8"/>
    <s v="SI"/>
    <s v="SI"/>
    <s v="SI"/>
    <s v="SI"/>
    <s v="SI"/>
    <s v="SI"/>
    <s v="SI"/>
    <s v="SI"/>
    <s v="No"/>
    <s v="Si"/>
    <s v="No"/>
    <s v="No"/>
    <s v="Si"/>
    <s v="Si"/>
    <s v="Si"/>
    <s v="No"/>
    <s v="No"/>
    <s v="No"/>
    <s v="Si"/>
    <s v="Si"/>
    <s v="Si"/>
    <s v="Si"/>
    <s v="Si"/>
    <s v="No"/>
    <s v="No"/>
    <s v="No"/>
    <s v="Si"/>
    <s v="No"/>
    <s v="No"/>
    <s v="No hay"/>
    <n v="1"/>
    <s v="No"/>
    <s v="Llueve"/>
    <s v="Me distraigo"/>
  </r>
  <r>
    <n v="14"/>
    <x v="1"/>
    <n v="35"/>
    <n v="3"/>
    <n v="2"/>
    <s v="Si trabajo"/>
    <x v="2"/>
    <x v="1"/>
    <x v="0"/>
    <m/>
    <n v="7"/>
    <n v="7"/>
    <s v="Diaria"/>
    <s v="Bodega"/>
    <s v="Precio"/>
    <s v="Si"/>
    <s v="Propio"/>
    <s v="45 min"/>
    <n v="300"/>
    <m/>
    <n v="50"/>
    <n v="6"/>
    <m/>
    <s v="Si"/>
    <s v="Si"/>
    <s v="No"/>
    <s v="Transporte"/>
    <n v="2"/>
    <n v="50"/>
    <n v="5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"/>
    <n v="1"/>
    <s v="Si"/>
    <s v="Critiquen"/>
    <s v="Es mi sustento"/>
  </r>
  <r>
    <n v="15"/>
    <x v="0"/>
    <n v="47"/>
    <n v="7"/>
    <n v="14"/>
    <s v="Es lo que encontré"/>
    <x v="2"/>
    <x v="1"/>
    <x v="0"/>
    <m/>
    <n v="6"/>
    <n v="4"/>
    <s v="Diaria"/>
    <s v="Bodega"/>
    <s v="Precio"/>
    <s v="No"/>
    <m/>
    <s v="20 mim"/>
    <n v="120"/>
    <m/>
    <n v="10"/>
    <n v="3"/>
    <s v=". Ismo"/>
    <s v="Si"/>
    <s v="Si"/>
    <s v="No"/>
    <s v="Separación de material"/>
    <n v="2"/>
    <s v="Na"/>
    <n v="10"/>
    <s v="SI"/>
    <s v="SI"/>
    <s v="SI"/>
    <s v="SI"/>
    <s v="SI"/>
    <s v="SI"/>
    <s v="SI"/>
    <s v="SI"/>
    <s v="Si"/>
    <s v="Si"/>
    <s v="Si"/>
    <s v="No"/>
    <s v="Si"/>
    <s v="No"/>
    <s v="No"/>
    <s v="No"/>
    <s v="Si"/>
    <s v="No"/>
    <m/>
    <m/>
    <m/>
    <m/>
    <m/>
    <m/>
    <m/>
    <m/>
    <m/>
    <m/>
    <s v="No"/>
    <m/>
    <n v="0"/>
    <s v="No"/>
    <s v="Minar"/>
    <s v="Reciclar"/>
  </r>
  <r>
    <n v="16"/>
    <x v="1"/>
    <n v="28"/>
    <n v="7"/>
    <n v="11"/>
    <s v="No hay trabajo"/>
    <x v="2"/>
    <x v="1"/>
    <x v="0"/>
    <s v="Pintor"/>
    <n v="6"/>
    <n v="7"/>
    <s v="Diaria"/>
    <s v="Bodega"/>
    <s v="Precio"/>
    <s v="No"/>
    <m/>
    <n v="5"/>
    <n v="280"/>
    <m/>
    <n v="8"/>
    <n v="3"/>
    <m/>
    <m/>
    <s v="Si"/>
    <s v="No"/>
    <s v="Transporte"/>
    <n v="1"/>
    <m/>
    <n v="5"/>
    <s v="SI"/>
    <s v="SI"/>
    <s v="SI"/>
    <s v="SI"/>
    <s v="SI"/>
    <s v="SI"/>
    <s v="SI"/>
    <s v="SI"/>
    <s v="Si"/>
    <s v="Si"/>
    <s v="Si"/>
    <s v="Si"/>
    <s v="Si"/>
    <s v="No"/>
    <s v="No"/>
    <s v="Si"/>
    <s v="Si"/>
    <s v="Si"/>
    <m/>
    <m/>
    <m/>
    <m/>
    <m/>
    <m/>
    <m/>
    <m/>
    <m/>
    <m/>
    <s v="No"/>
    <s v="No hay"/>
    <n v="0"/>
    <s v="No"/>
    <s v="Criroquen"/>
    <s v="Activo"/>
  </r>
  <r>
    <n v="17"/>
    <x v="0"/>
    <n v="50"/>
    <n v="5"/>
    <n v="3"/>
    <s v="Pandemia"/>
    <x v="2"/>
    <x v="1"/>
    <x v="0"/>
    <s v="No"/>
    <n v="8"/>
    <n v="4"/>
    <s v="Mensual"/>
    <s v="Bodega"/>
    <s v="Precio"/>
    <s v="Si"/>
    <s v="Propio"/>
    <s v="Si"/>
    <n v="120"/>
    <m/>
    <m/>
    <m/>
    <m/>
    <m/>
    <s v="Si"/>
    <s v="No"/>
    <s v="Separación de material"/>
    <s v="A veces salgo sin nada"/>
    <m/>
    <n v="10"/>
    <s v="SI"/>
    <s v="SI"/>
    <s v="SI"/>
    <s v="SI"/>
    <s v="SI"/>
    <s v="SI"/>
    <s v="SI"/>
    <s v="SI"/>
    <s v="Si"/>
    <s v="Si"/>
    <s v="Si"/>
    <s v="No"/>
    <s v="Si"/>
    <s v="Si"/>
    <s v="Si"/>
    <s v="Si"/>
    <s v="No"/>
    <s v="Si"/>
    <m/>
    <m/>
    <m/>
    <m/>
    <m/>
    <m/>
    <m/>
    <m/>
    <m/>
    <m/>
    <m/>
    <m/>
    <n v="0"/>
    <m/>
    <s v="Minar"/>
    <s v="Nada"/>
  </r>
  <r>
    <n v="18"/>
    <x v="0"/>
    <n v="36"/>
    <n v="4"/>
    <n v="20"/>
    <s v="Tradicion"/>
    <x v="2"/>
    <x v="0"/>
    <x v="0"/>
    <m/>
    <n v="7"/>
    <n v="7"/>
    <s v="Mensual"/>
    <s v="Intermediario"/>
    <s v="Precio y me lleva todo"/>
    <s v="Si"/>
    <s v="Propio"/>
    <s v="Va a recoger"/>
    <n v="140"/>
    <m/>
    <n v="500"/>
    <n v="33"/>
    <m/>
    <m/>
    <s v="Si"/>
    <s v="No"/>
    <s v="Transporte"/>
    <n v="1"/>
    <n v="200"/>
    <n v="15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No"/>
    <s v="No"/>
    <s v="No"/>
    <s v="No"/>
    <s v="No"/>
    <s v="Si"/>
    <s v="Si"/>
    <s v="Si"/>
    <s v="Si"/>
    <s v="Si"/>
    <s v="No"/>
    <s v="No hay trabajo"/>
    <n v="1"/>
    <s v="Si"/>
    <s v="Cuando no hay material"/>
    <s v="Pagan"/>
  </r>
  <r>
    <n v="19"/>
    <x v="0"/>
    <n v="41"/>
    <n v="3"/>
    <n v="16"/>
    <s v="No hay trabajo"/>
    <x v="2"/>
    <x v="0"/>
    <x v="0"/>
    <s v="Na"/>
    <n v="7"/>
    <n v="5"/>
    <s v="Mensual"/>
    <s v="Intermediario"/>
    <s v="Precio"/>
    <s v="Si"/>
    <s v="Propio"/>
    <s v="Va a recoger"/>
    <n v="130"/>
    <m/>
    <n v="500"/>
    <n v="40"/>
    <s v="Mismo"/>
    <s v="Si"/>
    <s v="Si"/>
    <s v="No"/>
    <s v="Transporte"/>
    <n v="1"/>
    <n v="200"/>
    <n v="15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 "/>
    <n v="1"/>
    <s v="Si"/>
    <s v="Caminar"/>
    <s v="Cobrar"/>
  </r>
  <r>
    <n v="20"/>
    <x v="0"/>
    <n v="57"/>
    <n v="4"/>
    <n v="30"/>
    <s v="No estudie "/>
    <x v="2"/>
    <x v="0"/>
    <x v="0"/>
    <s v="Na"/>
    <n v="7"/>
    <n v="6"/>
    <s v="Mensual"/>
    <s v="Intermediario"/>
    <s v="Precio"/>
    <s v="Si"/>
    <s v="Propii"/>
    <s v="Va a recoger"/>
    <n v="140"/>
    <m/>
    <n v="500"/>
    <n v="50"/>
    <s v="Mismo"/>
    <s v="Si"/>
    <s v="Si"/>
    <s v="No"/>
    <s v="Transporte"/>
    <n v="3"/>
    <n v="150"/>
    <n v="15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"/>
    <n v="0"/>
    <s v="No"/>
    <s v="Que te humillen"/>
    <s v="Ser util"/>
  </r>
  <r>
    <n v="21"/>
    <x v="1"/>
    <n v="35"/>
    <n v="7"/>
    <n v="5"/>
    <s v="Me botaron del trabajo"/>
    <x v="2"/>
    <x v="1"/>
    <x v="1"/>
    <s v="Cuando hay soy ayudante de albañileria"/>
    <n v="7"/>
    <n v="6"/>
    <s v="Mensual"/>
    <s v="Bodega"/>
    <s v="Lleva todo"/>
    <s v="No"/>
    <s v="Na"/>
    <s v="Recoge"/>
    <n v="230"/>
    <m/>
    <n v="340"/>
    <n v="120"/>
    <s v="Mismo"/>
    <m/>
    <s v="Si"/>
    <s v="No"/>
    <s v="Transporte"/>
    <n v="3"/>
    <m/>
    <n v="12"/>
    <s v="SI"/>
    <s v="SI"/>
    <s v="SI"/>
    <s v="SI"/>
    <s v="SI"/>
    <s v="SI"/>
    <s v="SI"/>
    <s v="SI"/>
    <s v="Si"/>
    <s v="Si"/>
    <s v="Si"/>
    <s v="Si"/>
    <s v="Si"/>
    <s v="Si"/>
    <s v="No"/>
    <s v="No"/>
    <s v="No"/>
    <s v="Si"/>
    <m/>
    <m/>
    <m/>
    <m/>
    <m/>
    <m/>
    <m/>
    <m/>
    <m/>
    <m/>
    <s v="Ahorita no"/>
    <s v="No hay trabajo"/>
    <n v="0"/>
    <s v="No"/>
    <s v="Caminar"/>
    <s v="No hay"/>
  </r>
  <r>
    <n v="22"/>
    <x v="0"/>
    <n v="52"/>
    <n v="3"/>
    <n v="15"/>
    <s v="Necesidad"/>
    <x v="2"/>
    <x v="1"/>
    <x v="1"/>
    <s v="Limpia casas"/>
    <n v="4"/>
    <n v="4"/>
    <s v="3 meses"/>
    <s v="Bodega"/>
    <s v="Mas cerca flete me cobra"/>
    <s v="No"/>
    <m/>
    <n v="30"/>
    <n v="60"/>
    <m/>
    <n v="2200"/>
    <s v="No nos dice"/>
    <m/>
    <s v="Si"/>
    <s v="No"/>
    <s v="No"/>
    <s v="Separación de material"/>
    <n v="1.5"/>
    <s v="Na"/>
    <s v="180 cada uma"/>
    <s v="SI"/>
    <s v="No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Limpia casas"/>
    <s v="No hay trabako"/>
    <n v="0"/>
    <s v="Si"/>
    <m/>
    <s v="Amo mi trabajo"/>
  </r>
  <r>
    <n v="23"/>
    <x v="0"/>
    <n v="35"/>
    <n v="5"/>
    <n v="8"/>
    <s v="No hay trabajo"/>
    <x v="5"/>
    <x v="0"/>
    <x v="0"/>
    <s v="Na"/>
    <n v="8"/>
    <n v="5"/>
    <s v="Quincenal"/>
    <s v="Intermediario"/>
    <s v="Precio"/>
    <s v="Si"/>
    <m/>
    <m/>
    <n v="300"/>
    <m/>
    <n v="2200"/>
    <m/>
    <m/>
    <m/>
    <s v="Si"/>
    <s v="No"/>
    <s v="Puntos de recuperación"/>
    <n v="4"/>
    <s v="Na"/>
    <s v="150 mes"/>
    <s v="SI"/>
    <s v="SI"/>
    <s v="SI"/>
    <s v="SI"/>
    <s v="SI"/>
    <s v="SI"/>
    <s v="SI"/>
    <s v="SI"/>
    <s v="Si"/>
    <s v="Si"/>
    <s v="Si"/>
    <s v="No"/>
    <s v="Si"/>
    <s v="No"/>
    <s v="No"/>
    <s v="No"/>
    <s v="No"/>
    <s v="No"/>
    <m/>
    <m/>
    <m/>
    <m/>
    <m/>
    <m/>
    <m/>
    <m/>
    <m/>
    <m/>
    <s v="No"/>
    <s v="No hay trabajo"/>
    <n v="0"/>
    <s v="No"/>
    <s v="El riesgo de minar"/>
    <s v="Cuando el material viene limpio"/>
  </r>
  <r>
    <n v="24"/>
    <x v="1"/>
    <n v="33"/>
    <n v="5"/>
    <n v="5"/>
    <s v="No hay trabajo"/>
    <x v="5"/>
    <x v="0"/>
    <x v="0"/>
    <s v="Na"/>
    <n v="8"/>
    <n v="5"/>
    <s v="Quincenal"/>
    <s v="Intermediario"/>
    <s v="Precio"/>
    <s v="Si"/>
    <m/>
    <m/>
    <n v="300"/>
    <m/>
    <n v="2200"/>
    <m/>
    <m/>
    <m/>
    <s v="Si"/>
    <s v="No"/>
    <s v="Puntos de recuperación"/>
    <n v="2"/>
    <m/>
    <s v="Preguntar esposa"/>
    <s v="SI"/>
    <s v="SI"/>
    <s v="SI"/>
    <s v="SI"/>
    <s v="SI"/>
    <s v="No"/>
    <s v="No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No"/>
    <s v="Si"/>
    <s v="Pintura maestro de obra"/>
    <s v="No sale siempre"/>
    <n v="0"/>
    <s v="Si"/>
    <s v="No hay"/>
    <s v="Trabajar"/>
  </r>
  <r>
    <n v="25"/>
    <x v="0"/>
    <n v="57"/>
    <n v="3"/>
    <n v="12"/>
    <s v="Oportunidad de trabajo "/>
    <x v="6"/>
    <x v="0"/>
    <x v="0"/>
    <m/>
    <n v="8"/>
    <n v="6"/>
    <s v="Quincenal"/>
    <s v="Intermediario"/>
    <s v="Precios "/>
    <s v="Si"/>
    <s v="Municipio"/>
    <s v="El comprador retira "/>
    <n v="300"/>
    <n v="100"/>
    <n v="2200"/>
    <s v="1,5"/>
    <s v="Per 65 Platico 20 cartón 12 TETRA PAL 10 "/>
    <s v="De 35 a 20"/>
    <s v="Si"/>
    <s v="No"/>
    <s v="Transporte"/>
    <n v="125"/>
    <s v="No"/>
    <n v="240"/>
    <s v="SI"/>
    <s v="SI"/>
    <s v="SI"/>
    <s v="SI"/>
    <s v="SI"/>
    <s v="SI"/>
    <s v="SI"/>
    <s v="No"/>
    <s v="Si"/>
    <s v="Si"/>
    <s v="Si"/>
    <s v="No"/>
    <s v="Si"/>
    <s v="No"/>
    <s v="Si"/>
    <s v="Si"/>
    <s v="No"/>
    <s v="No"/>
    <s v="Si"/>
    <s v="Si"/>
    <s v="Si"/>
    <s v="Si"/>
    <s v="Si"/>
    <s v="No"/>
    <s v="Si"/>
    <s v="Si"/>
    <s v="Si"/>
    <s v="No"/>
    <s v="No"/>
    <s v="Única opcion"/>
    <n v="15"/>
    <s v="No"/>
    <s v="Cargar cosas pesadas "/>
    <s v="Divertido "/>
  </r>
  <r>
    <n v="26"/>
    <x v="0"/>
    <n v="34"/>
    <n v="5"/>
    <n v="7"/>
    <s v="Fui madre soltera"/>
    <x v="6"/>
    <x v="0"/>
    <x v="0"/>
    <s v="Na"/>
    <n v="8"/>
    <n v="5"/>
    <s v="Quincenal"/>
    <s v="Intermediario"/>
    <s v="Precio"/>
    <s v="Si"/>
    <m/>
    <m/>
    <n v="300"/>
    <m/>
    <m/>
    <m/>
    <m/>
    <m/>
    <s v="Si"/>
    <s v="No"/>
    <s v="Puntos de recuperación"/>
    <n v="2"/>
    <s v="Na"/>
    <n v="10"/>
    <s v="No"/>
    <s v="No"/>
    <s v="SI"/>
    <s v="SI"/>
    <s v="SI"/>
    <s v="No"/>
    <s v="No"/>
    <s v="No"/>
    <s v="Si"/>
    <s v="Si"/>
    <s v="Si"/>
    <s v="Si"/>
    <s v="Si"/>
    <s v="Si"/>
    <s v="Si"/>
    <s v="Si"/>
    <s v="Si"/>
    <s v="Si"/>
    <m/>
    <m/>
    <m/>
    <m/>
    <m/>
    <m/>
    <m/>
    <m/>
    <m/>
    <m/>
    <s v="Soy costurera"/>
    <s v="Flexibilidad para permisos"/>
    <n v="5"/>
    <s v="Si"/>
    <s v="Peleas internas"/>
    <s v="Caminar"/>
  </r>
  <r>
    <n v="27"/>
    <x v="0"/>
    <n v="45"/>
    <n v="4"/>
    <n v="15"/>
    <s v="Necesidad"/>
    <x v="2"/>
    <x v="1"/>
    <x v="1"/>
    <s v="Limpia casas "/>
    <n v="4"/>
    <n v="5"/>
    <s v="3 meses"/>
    <s v="Bodega"/>
    <s v="Más cerca"/>
    <s v="No"/>
    <s v="Na"/>
    <s v="Va a recoger"/>
    <n v="60"/>
    <s v="No se"/>
    <m/>
    <s v="No se"/>
    <s v="No se"/>
    <s v="Si en 10 centavos"/>
    <s v="No"/>
    <s v="No"/>
    <s v="Transporte"/>
    <n v="1.5"/>
    <s v="Na"/>
    <n v="180"/>
    <s v="SI"/>
    <s v="No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Limpia casas"/>
    <s v="No hay trabajo"/>
    <n v="0"/>
    <s v="No"/>
    <s v="Minar"/>
    <s v="Camino"/>
  </r>
  <r>
    <n v="28"/>
    <x v="1"/>
    <n v="52"/>
    <n v="7"/>
    <n v="20"/>
    <s v="Tradición "/>
    <x v="7"/>
    <x v="0"/>
    <x v="1"/>
    <s v="No"/>
    <n v="10"/>
    <n v="6"/>
    <m/>
    <m/>
    <m/>
    <s v="Si"/>
    <m/>
    <m/>
    <n v="280"/>
    <m/>
    <m/>
    <m/>
    <m/>
    <m/>
    <s v="Si"/>
    <s v="No"/>
    <s v="Separación de material"/>
    <n v="3.5"/>
    <m/>
    <n v="100"/>
    <s v="SI"/>
    <s v="No"/>
    <s v="SI"/>
    <s v="SI"/>
    <s v="SI"/>
    <s v="No"/>
    <s v="No"/>
    <s v="No"/>
    <s v="Si"/>
    <s v="Si"/>
    <s v="Si"/>
    <s v="Si"/>
    <s v="Si"/>
    <s v="Si"/>
    <s v="Si"/>
    <s v="Si"/>
    <s v="No"/>
    <s v="No"/>
    <m/>
    <m/>
    <m/>
    <m/>
    <m/>
    <m/>
    <m/>
    <m/>
    <m/>
    <m/>
    <s v="No"/>
    <s v="No hay trabajo"/>
    <n v="0"/>
    <s v="No"/>
    <s v="Meter mano en la basura"/>
    <s v="Cobrar"/>
  </r>
  <r>
    <n v="29"/>
    <x v="0"/>
    <n v="41"/>
    <n v="6"/>
    <n v="18"/>
    <s v="No había más opciones"/>
    <x v="7"/>
    <x v="0"/>
    <x v="0"/>
    <s v="Na"/>
    <n v="10"/>
    <n v="6"/>
    <m/>
    <m/>
    <m/>
    <s v="Si"/>
    <m/>
    <m/>
    <n v="280"/>
    <m/>
    <m/>
    <m/>
    <m/>
    <m/>
    <s v="Si"/>
    <s v="No"/>
    <s v="Separación de material"/>
    <n v="3.5"/>
    <m/>
    <n v="80"/>
    <s v="SI"/>
    <s v="No"/>
    <s v="No"/>
    <s v="SI"/>
    <s v="SI"/>
    <s v="No"/>
    <s v="No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"/>
    <n v="0"/>
    <s v="No"/>
    <m/>
    <s v="No me quejo"/>
  </r>
  <r>
    <n v="30"/>
    <x v="0"/>
    <n v="47"/>
    <n v="6"/>
    <n v="25"/>
    <s v="Tradicion"/>
    <x v="7"/>
    <x v="0"/>
    <x v="0"/>
    <s v="Na"/>
    <n v="10"/>
    <n v="6"/>
    <s v="Mensual"/>
    <s v="Industria"/>
    <s v="Precio"/>
    <s v="Si"/>
    <s v="Emaseo y contratan"/>
    <s v="Vienen a ver"/>
    <n v="280"/>
    <n v="3000"/>
    <s v="25 to"/>
    <s v="6 to"/>
    <s v="Cartón 11, Pet 74, chat 20, tetra 10, vidrio 4, "/>
    <s v="Si 10"/>
    <s v="Si"/>
    <s v="No"/>
    <s v="Puntos de recuperación"/>
    <n v="5"/>
    <s v="Na"/>
    <n v="100"/>
    <s v="SI"/>
    <s v="SI"/>
    <s v="SI"/>
    <s v="SI"/>
    <s v="SI"/>
    <s v="SI"/>
    <s v="SI"/>
    <s v="SI"/>
    <s v="Si"/>
    <s v="Si"/>
    <s v="Si"/>
    <s v="No"/>
    <s v="Si"/>
    <s v="Si"/>
    <s v="Si"/>
    <s v="Si"/>
    <s v="Si"/>
    <s v="Si"/>
    <m/>
    <m/>
    <m/>
    <m/>
    <m/>
    <m/>
    <m/>
    <m/>
    <m/>
    <m/>
    <s v="No"/>
    <s v="Na hay trsbajo"/>
    <n v="5"/>
    <s v="No"/>
    <s v="Cargar camiones"/>
    <s v="Cobrar"/>
  </r>
  <r>
    <n v="31"/>
    <x v="0"/>
    <n v="44"/>
    <n v="4"/>
    <n v="20"/>
    <s v="Tradicion"/>
    <x v="7"/>
    <x v="0"/>
    <x v="0"/>
    <s v="Ma"/>
    <n v="10"/>
    <n v="6"/>
    <m/>
    <m/>
    <m/>
    <s v="Si"/>
    <m/>
    <m/>
    <n v="280"/>
    <m/>
    <m/>
    <m/>
    <m/>
    <m/>
    <s v="Si"/>
    <s v="No"/>
    <s v="Puntos de recuperación"/>
    <n v="3"/>
    <m/>
    <n v="150"/>
    <s v="SI"/>
    <s v="SI"/>
    <s v="SI"/>
    <s v="SI"/>
    <s v="SI"/>
    <s v="No"/>
    <s v="No"/>
    <s v="No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i"/>
    <n v="0"/>
    <s v="No"/>
    <s v="Minar"/>
    <s v="Todo"/>
  </r>
  <r>
    <n v="32"/>
    <x v="0"/>
    <n v="27"/>
    <n v="4"/>
    <n v="3"/>
    <s v="Me gusta"/>
    <x v="7"/>
    <x v="0"/>
    <x v="0"/>
    <s v="Na"/>
    <n v="10"/>
    <n v="6"/>
    <m/>
    <m/>
    <m/>
    <s v="Si"/>
    <m/>
    <m/>
    <n v="280"/>
    <m/>
    <m/>
    <m/>
    <m/>
    <m/>
    <s v="Si"/>
    <s v="No"/>
    <s v="Puntos de recuperación"/>
    <n v="3"/>
    <m/>
    <n v="150"/>
    <s v="SI"/>
    <s v="SI"/>
    <s v="SI"/>
    <s v="SI"/>
    <s v="SI"/>
    <s v="SI"/>
    <s v="SI"/>
    <s v="SI"/>
    <s v="Si"/>
    <s v="Si"/>
    <s v="No"/>
    <s v="No"/>
    <s v="Si"/>
    <s v="No"/>
    <s v="No"/>
    <s v="No"/>
    <s v="Si"/>
    <s v="Si"/>
    <m/>
    <m/>
    <m/>
    <m/>
    <m/>
    <m/>
    <m/>
    <m/>
    <m/>
    <m/>
    <s v="No"/>
    <s v="No hay trabajo"/>
    <n v="0"/>
    <s v="No"/>
    <s v="No hay"/>
    <s v="El grupo"/>
  </r>
  <r>
    <n v="33"/>
    <x v="1"/>
    <n v="54"/>
    <n v="8"/>
    <n v="12"/>
    <s v="Necesidad"/>
    <x v="7"/>
    <x v="0"/>
    <x v="0"/>
    <s v="Na"/>
    <n v="10"/>
    <n v="6"/>
    <m/>
    <m/>
    <m/>
    <s v="Si"/>
    <m/>
    <m/>
    <n v="280"/>
    <m/>
    <m/>
    <m/>
    <m/>
    <m/>
    <s v="Si"/>
    <s v="No"/>
    <s v="Puntos de recuperación"/>
    <n v="3"/>
    <m/>
    <n v="200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abajo"/>
    <n v="0"/>
    <s v="No"/>
    <m/>
    <s v="Trabakar"/>
  </r>
  <r>
    <n v="34"/>
    <x v="1"/>
    <n v="51"/>
    <n v="5"/>
    <n v="15"/>
    <s v="Tradicion"/>
    <x v="7"/>
    <x v="0"/>
    <x v="0"/>
    <s v="Na"/>
    <n v="10"/>
    <n v="6"/>
    <m/>
    <m/>
    <m/>
    <s v="Si"/>
    <m/>
    <m/>
    <n v="280"/>
    <m/>
    <m/>
    <m/>
    <m/>
    <m/>
    <s v="Si"/>
    <s v="No"/>
    <s v="Puntos de recuperación"/>
    <n v="5"/>
    <m/>
    <n v="200"/>
    <s v="SI"/>
    <s v="No"/>
    <s v="No"/>
    <s v="SI"/>
    <s v="SI"/>
    <s v="No"/>
    <s v="No"/>
    <s v="No"/>
    <s v="Si"/>
    <s v="Si"/>
    <s v="Si"/>
    <s v="Si"/>
    <s v="Si"/>
    <s v="Si"/>
    <s v="Si"/>
    <s v="Si"/>
    <s v="No"/>
    <s v="Si"/>
    <m/>
    <m/>
    <m/>
    <m/>
    <m/>
    <m/>
    <m/>
    <m/>
    <m/>
    <m/>
    <s v="No"/>
    <m/>
    <n v="5"/>
    <s v="No"/>
    <s v="Recoger en tiempos de aguas"/>
    <s v="Reunirnos"/>
  </r>
  <r>
    <n v="35"/>
    <x v="0"/>
    <n v="51"/>
    <n v="6"/>
    <n v="30"/>
    <s v="Tradicion"/>
    <x v="7"/>
    <x v="0"/>
    <x v="0"/>
    <m/>
    <n v="10"/>
    <n v="6"/>
    <m/>
    <m/>
    <m/>
    <s v="Si"/>
    <m/>
    <m/>
    <n v="280"/>
    <m/>
    <m/>
    <m/>
    <m/>
    <m/>
    <s v="Si"/>
    <s v="No"/>
    <s v="Puntos de recuperación"/>
    <n v="5"/>
    <m/>
    <n v="150"/>
    <s v="SI"/>
    <s v="No"/>
    <s v="No"/>
    <s v="SI"/>
    <s v="SI"/>
    <s v="SI"/>
    <s v="SI"/>
    <s v="SI"/>
    <s v="Si"/>
    <s v="Si"/>
    <s v="Si"/>
    <s v="Si"/>
    <s v="Si"/>
    <s v="Si"/>
    <s v="Si"/>
    <s v="Si"/>
    <s v="No"/>
    <s v="Si"/>
    <s v="Si"/>
    <s v="Si"/>
    <s v="Si"/>
    <s v="Si"/>
    <s v="Si"/>
    <s v="Si"/>
    <s v="Si"/>
    <s v="Si"/>
    <s v="No"/>
    <s v="Si"/>
    <s v="No"/>
    <s v="No hay trabajo"/>
    <n v="10"/>
    <s v="No"/>
    <m/>
    <s v="Estar juntos"/>
  </r>
  <r>
    <n v="36"/>
    <x v="1"/>
    <n v="29"/>
    <n v="3"/>
    <n v="7"/>
    <s v="Me gusta"/>
    <x v="7"/>
    <x v="0"/>
    <x v="0"/>
    <m/>
    <n v="10"/>
    <n v="6"/>
    <m/>
    <m/>
    <m/>
    <s v="Si"/>
    <m/>
    <m/>
    <n v="280"/>
    <m/>
    <m/>
    <m/>
    <m/>
    <m/>
    <s v="Si"/>
    <s v="No"/>
    <s v="Puntos de recuperación"/>
    <n v="5"/>
    <m/>
    <n v="200"/>
    <s v="SI"/>
    <s v="No"/>
    <s v="SI"/>
    <s v="SI"/>
    <s v="No"/>
    <s v="No"/>
    <s v="SI"/>
    <s v="No"/>
    <s v="Si"/>
    <s v="Si"/>
    <s v="Si"/>
    <s v="Si"/>
    <s v="Si"/>
    <s v="Si"/>
    <s v="Si"/>
    <s v="Si"/>
    <s v="Si"/>
    <s v="Si"/>
    <m/>
    <m/>
    <m/>
    <m/>
    <m/>
    <m/>
    <m/>
    <m/>
    <m/>
    <m/>
    <s v="No"/>
    <s v="No hay trsbajo"/>
    <n v="10"/>
    <s v="Si"/>
    <m/>
    <s v="Me gusta todo"/>
  </r>
  <r>
    <n v="37"/>
    <x v="1"/>
    <n v="27"/>
    <n v="6"/>
    <n v="8"/>
    <s v="Necesidad"/>
    <x v="7"/>
    <x v="0"/>
    <x v="0"/>
    <m/>
    <n v="10"/>
    <n v="6"/>
    <m/>
    <m/>
    <m/>
    <s v="Si"/>
    <m/>
    <m/>
    <n v="280"/>
    <m/>
    <m/>
    <m/>
    <m/>
    <m/>
    <s v="Si"/>
    <s v="No"/>
    <s v="Separación de material"/>
    <n v="5"/>
    <m/>
    <n v="150"/>
    <s v="SI"/>
    <s v="SI"/>
    <s v="SI"/>
    <s v="SI"/>
    <s v="No"/>
    <s v="SI"/>
    <s v="SI"/>
    <s v="SI"/>
    <s v="Si"/>
    <s v="Si"/>
    <s v="Si"/>
    <s v="Si"/>
    <s v="Si"/>
    <s v="Si"/>
    <s v="Si"/>
    <s v="No"/>
    <s v="No"/>
    <s v="Si"/>
    <m/>
    <m/>
    <m/>
    <m/>
    <m/>
    <m/>
    <m/>
    <m/>
    <m/>
    <m/>
    <s v="No"/>
    <s v="No hay trabajo"/>
    <n v="15"/>
    <s v="No"/>
    <s v="Convivir"/>
    <s v="Hacemos grupo"/>
  </r>
  <r>
    <n v="38"/>
    <x v="0"/>
    <n v="46"/>
    <n v="4"/>
    <n v="15"/>
    <s v="No hay trabajo "/>
    <x v="2"/>
    <x v="1"/>
    <x v="0"/>
    <m/>
    <n v="6"/>
    <n v="5"/>
    <s v="Mensual"/>
    <s v="Bodega"/>
    <s v="Precio"/>
    <s v="No"/>
    <m/>
    <s v="Viene a recoger"/>
    <n v="140"/>
    <n v="40"/>
    <n v="400"/>
    <n v="50"/>
    <m/>
    <m/>
    <s v="Si"/>
    <s v="No"/>
    <s v="Transporte"/>
    <n v="4"/>
    <m/>
    <n v="5"/>
    <s v="SI"/>
    <s v="SI"/>
    <s v="SI"/>
    <s v="SI"/>
    <s v="SI"/>
    <s v="SI"/>
    <s v="SI"/>
    <s v="SI"/>
    <s v="Si"/>
    <s v="Si"/>
    <s v="Si"/>
    <s v="Si"/>
    <s v="Si"/>
    <s v="No"/>
    <s v="No"/>
    <s v="Si"/>
    <s v="Si"/>
    <s v="Si"/>
    <m/>
    <m/>
    <m/>
    <m/>
    <m/>
    <m/>
    <m/>
    <m/>
    <m/>
    <m/>
    <s v="No"/>
    <s v="No hay trabajo "/>
    <n v="0"/>
    <s v="No"/>
    <s v="Minar"/>
    <s v="Cobrar"/>
  </r>
  <r>
    <n v="39"/>
    <x v="1"/>
    <n v="51"/>
    <n v="5"/>
    <n v="7"/>
    <s v="Me botaron del trabajo "/>
    <x v="2"/>
    <x v="1"/>
    <x v="0"/>
    <m/>
    <n v="6"/>
    <n v="5"/>
    <s v="Mensual"/>
    <s v="Bodega"/>
    <s v="Precio"/>
    <s v="No"/>
    <m/>
    <s v="30 min"/>
    <n v="140"/>
    <m/>
    <n v="300"/>
    <m/>
    <m/>
    <m/>
    <s v="No"/>
    <s v="No"/>
    <s v="Transporte"/>
    <n v="4"/>
    <m/>
    <n v="100"/>
    <s v="SI"/>
    <s v="SI"/>
    <s v="SI"/>
    <s v="SI"/>
    <s v="SI"/>
    <s v="SI"/>
    <s v="SI"/>
    <s v="SI"/>
    <s v="No"/>
    <s v="Si"/>
    <s v="Si"/>
    <s v="No"/>
    <s v="Si"/>
    <s v="Si"/>
    <s v="Si"/>
    <s v="Si"/>
    <s v="No"/>
    <s v="Si"/>
    <m/>
    <m/>
    <m/>
    <m/>
    <m/>
    <m/>
    <m/>
    <m/>
    <m/>
    <m/>
    <s v="No"/>
    <s v="No hay trabajo"/>
    <n v="0"/>
    <s v="No"/>
    <s v="Minar"/>
    <s v="Sentirte util"/>
  </r>
  <r>
    <n v="40"/>
    <x v="0"/>
    <n v="51"/>
    <n v="6"/>
    <n v="20"/>
    <s v="Oportunidad "/>
    <x v="2"/>
    <x v="1"/>
    <x v="0"/>
    <m/>
    <n v="6"/>
    <n v="6"/>
    <s v="Diaria"/>
    <s v="Bodega"/>
    <s v="Precio"/>
    <s v="No"/>
    <m/>
    <n v="30"/>
    <n v="150"/>
    <m/>
    <m/>
    <m/>
    <m/>
    <m/>
    <s v="Si"/>
    <s v="No"/>
    <s v="Transporte"/>
    <n v="4"/>
    <m/>
    <n v="5"/>
    <s v="SI"/>
    <s v="SI"/>
    <s v="SI"/>
    <s v="SI"/>
    <s v="SI"/>
    <s v="SI"/>
    <s v="SI"/>
    <s v="SI"/>
    <s v="No"/>
    <s v="Si"/>
    <s v="No"/>
    <s v="No"/>
    <s v="Si"/>
    <s v="No"/>
    <s v="Si"/>
    <s v="No"/>
    <s v="No"/>
    <s v="Si"/>
    <m/>
    <m/>
    <m/>
    <m/>
    <m/>
    <m/>
    <m/>
    <m/>
    <m/>
    <m/>
    <s v="No"/>
    <s v="No hay trabajo"/>
    <n v="0"/>
    <s v="No"/>
    <s v="Minar"/>
    <s v="Pase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336F01-A611-41F1-A1B9-FE6AD3E0A207}" name="TablaDinámica10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97:B109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axis="axisRow" dataField="1" showAll="0">
      <items count="12">
        <item x="2"/>
        <item x="0"/>
        <item x="6"/>
        <item x="7"/>
        <item x="1"/>
        <item x="5"/>
        <item x="4"/>
        <item x="8"/>
        <item x="3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Del total de tus ingresos por recolección de residuos, ¿cuánto proviene de la venta de material plástico?" fld="19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964140-0D98-4670-BA1C-F420431D90EC}" name="TablaDinámica13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153:B155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5"/>
  </rowFields>
  <rowItems count="2">
    <i>
      <x/>
    </i>
    <i t="grand">
      <x/>
    </i>
  </rowItems>
  <colItems count="1">
    <i/>
  </colItems>
  <dataFields count="1">
    <dataField name="Cuenta de ¿Tiene deudas o compromisos con los compradores del material?" fld="25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1728B6-9202-4F85-9783-40F674C86243}" name="TablaDinámica12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135:C138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Conoce el precio de compra del material antes de venderlos? %" fld="24" subtotal="count" showDataAs="percentOfTotal" baseField="0" baseItem="0" numFmtId="10"/>
    <dataField name="Cuenta de ¿Conoce el precio de compra del material antes de venderlos?" fld="24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1"/>
          </reference>
          <reference field="2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1"/>
          </reference>
          <reference field="2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7EE93A-FF65-4F1B-A91F-3D6CDF101BEE}" name="TablaDinámica28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443:C446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ficiente espacio en los cuartos (3 personas o menos por cuarto) %" fld="44" subtotal="count" showDataAs="percentOfTotal" baseField="0" baseItem="0" numFmtId="10"/>
    <dataField name="Suficiente espacio en los cuartos (3 personas o menos por cuarto) totales" fld="44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90CBF8-A621-4032-AF4B-701FA4C25B18}" name="TablaDinámica14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170:B176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0">
        <item x="0"/>
        <item m="1" x="11"/>
        <item m="1" x="12"/>
        <item m="1" x="17"/>
        <item m="1" x="7"/>
        <item m="1" x="9"/>
        <item m="1" x="10"/>
        <item m="1" x="6"/>
        <item m="1" x="14"/>
        <item m="1" x="13"/>
        <item x="1"/>
        <item m="1" x="8"/>
        <item x="3"/>
        <item m="1" x="5"/>
        <item m="1" x="16"/>
        <item m="1" x="18"/>
        <item m="1" x="15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6"/>
  </rowFields>
  <rowItems count="6">
    <i>
      <x/>
    </i>
    <i>
      <x v="10"/>
    </i>
    <i>
      <x v="12"/>
    </i>
    <i>
      <x v="17"/>
    </i>
    <i>
      <x v="18"/>
    </i>
    <i t="grand">
      <x/>
    </i>
  </rowItems>
  <colItems count="1">
    <i/>
  </colItems>
  <dataFields count="1">
    <dataField name="Cuenta de ¿Cuál es tu principal limitante para incrementar los ingresos por la recuperación de material?" fld="26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6" count="1" selected="0">
            <x v="1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6" count="1" selected="0">
            <x v="1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6" count="1" selected="0">
            <x v="17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6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88AE68-38EC-4A1E-82F5-99EAFBA31D1F}" name="TablaDinámica20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79:C282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Su hogar se quedó sin comida? %" fld="35" subtotal="count" showDataAs="percentOfTotal" baseField="0" baseItem="0" numFmtId="10"/>
    <dataField name="¿Su hogar se quedó sin comida? Totales" fld="35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1EF866-4BF5-4CE9-8091-DA2551A2A7B0}" name="TablaDinámica24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372:C375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Ventanas en los cuartos de la casa %" fld="40" subtotal="count" showDataAs="percentOfTotal" baseField="0" baseItem="0" numFmtId="10"/>
    <dataField name="Ventanas en los cuartos de la casa totales" fld="4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F5BCC4-3913-491C-A3E0-CFB1B0DC9822}" name="TablaDinámica11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118:C121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¿Tiene acceso a un vehículo manual o motorizado?%" fld="15" subtotal="count" showDataAs="percentOfTotal" baseField="0" baseItem="0" numFmtId="10"/>
    <dataField name="Cuenta de ¿Tiene acceso a un vehículo manual o motorizado?" fld="15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1"/>
          </reference>
          <reference field="15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1"/>
          </reference>
          <reference field="15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8C5882-8AA2-405B-9E49-1B113DDE4352}" name="TablaDinámica18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42:C245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3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Tuviste que saltarte una comida? %" fld="33" subtotal="count" showDataAs="percentOfTotal" baseField="0" baseItem="0" numFmtId="10"/>
    <dataField name="¿Tuviste que saltarte una comida? Totales" fld="33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5D000C-B672-49BA-9D05-B9AC2ACCBD09}" name="TablaDinámica22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334:C337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8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asa con materiales aceptables %" fld="38" subtotal="count" showDataAs="percentOfTotal" baseField="0" baseItem="0" numFmtId="10"/>
    <dataField name="Casa con materiales aceptables totales" fld="38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69B494-5D1E-49C1-9E4D-98ABB333265D}" name="TablaDinámica29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461:C464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6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Ambiente exterior seguro %" fld="46" subtotal="count" showDataAs="percentOfTotal" baseField="0" baseItem="0" numFmtId="10"/>
    <dataField name="Ambiente exterior seguro totales" fld="46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706665-B363-405E-A549-C8E23C1D91FA}" name="TablaDinámica9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74:B77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Promedio de ¿Cuánto ganas vendiendo tus materiales?" fld="18" subtotal="average" baseField="7" baseItem="0"/>
  </dataFields>
  <formats count="4">
    <format dxfId="71">
      <pivotArea collapsedLevelsAreSubtotals="1" fieldPosition="0">
        <references count="1">
          <reference field="7" count="0"/>
        </references>
      </pivotArea>
    </format>
    <format dxfId="72">
      <pivotArea grandRow="1" outline="0" collapsedLevelsAreSubtotals="1" fieldPosition="0"/>
    </format>
    <format dxfId="73">
      <pivotArea collapsedLevelsAreSubtotals="1" fieldPosition="0">
        <references count="1">
          <reference field="7" count="1">
            <x v="0"/>
          </reference>
        </references>
      </pivotArea>
    </format>
    <format dxfId="74">
      <pivotArea collapsedLevelsAreSubtotals="1" fieldPosition="0">
        <references count="1">
          <reference field="7" count="1">
            <x v="1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B3B4C2-96C8-483D-BB30-A0C3F2413BD9}" name="TablaDinámica6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21:B24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Cuenta de ¿Es usted un trabajador individual o miembro de una organización?" fld="7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E62E32-7487-4DB4-BF2D-7688359C99CB}" name="TablaDinámica17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24:C227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2"/>
  </rowFields>
  <rowItems count="3">
    <i>
      <x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¿Comiste sólo unos pocos tipos de alimentos? %" fld="32" subtotal="count" showDataAs="percentOfTotal" baseField="0" baseItem="0" numFmtId="10"/>
    <dataField name="¿Comiste sólo unos pocos tipos de alimentos? Totales" fld="32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FCB05A-76FF-4901-B52D-05B0B710B960}" name="TablaDinámica5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A1:B10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axis="axisRow" dataField="1" showAll="0">
      <items count="24">
        <item x="1"/>
        <item m="1" x="21"/>
        <item x="0"/>
        <item x="6"/>
        <item m="1" x="18"/>
        <item m="1" x="19"/>
        <item x="2"/>
        <item m="1" x="12"/>
        <item m="1" x="15"/>
        <item m="1" x="20"/>
        <item m="1" x="16"/>
        <item m="1" x="17"/>
        <item m="1" x="13"/>
        <item m="1" x="14"/>
        <item m="1" x="22"/>
        <item m="1" x="10"/>
        <item x="3"/>
        <item x="4"/>
        <item x="5"/>
        <item m="1" x="8"/>
        <item m="1" x="9"/>
        <item m="1" x="11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9">
    <i>
      <x/>
    </i>
    <i>
      <x v="2"/>
    </i>
    <i>
      <x v="3"/>
    </i>
    <i>
      <x v="6"/>
    </i>
    <i>
      <x v="16"/>
    </i>
    <i>
      <x v="17"/>
    </i>
    <i>
      <x v="18"/>
    </i>
    <i>
      <x v="22"/>
    </i>
    <i t="grand">
      <x/>
    </i>
  </rowItems>
  <colItems count="1">
    <i/>
  </colItems>
  <dataFields count="1">
    <dataField name="Cuenta de ¿De dónde obtiene los residuos que recupera?" fld="6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16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17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18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6" count="1" selected="0">
            <x v="2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E47277-BAD5-430E-92BF-585875382AB9}" name="TablaDinámica30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13:B320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2"/>
        <item x="1"/>
        <item x="4"/>
        <item x="5"/>
        <item x="3"/>
        <item t="default"/>
      </items>
    </pivotField>
    <pivotField showAll="0"/>
    <pivotField showAll="0"/>
    <pivotField showAll="0"/>
  </pivotFields>
  <rowFields count="1">
    <field x="6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¿Cuántos días puedes vivir sin recibir un ingreso?" fld="6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01391-A1B0-4B21-9C20-8DA6E858560A}" name="TablaDinámica16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06:C209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No tuviste la capacidad para comer saludable?" fld="31" subtotal="count" showDataAs="percentOfTotal" baseField="0" baseItem="0" numFmtId="10"/>
    <dataField name="¿No tuviste la capacidad para comer saludable? Totales" fld="31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70CD3B-35D8-48A3-A668-91181A3DB4AD}" name="TablaDinámica19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61:C264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Comiste menos de lo que debería haber comido? %" fld="34" subtotal="count" showDataAs="percentOfTotal" baseField="0" baseItem="0" numFmtId="10"/>
    <dataField name="¿Comiste menos de lo que debería haber comido? Totales" fld="34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88F19F-4D81-4C0E-B37B-A724CEABE338}" name="TablaDinámica15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189:C192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Estabas preocupado por no tener suficiente dinero para comer? %" fld="30" subtotal="count" showDataAs="percentOfTotal" baseField="0" baseItem="0" numFmtId="10"/>
    <dataField name="¿Estabas preocupado por no tener suficiente dinero para comer? Totales" fld="3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87C4E7-A8BC-4BF7-8A4C-CFED1DA2A487}" name="TablaDinámica27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427:C430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3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Espacio suficiente para vivienda (35-60mts2) %" fld="43" subtotal="count" showDataAs="percentOfTotal" baseField="0" baseItem="0" numFmtId="10"/>
    <dataField name="Espacio suficiente para vivienda (35-60mts2) totales" fld="43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9F9811-1E76-43DD-A5CD-EB1533CA3B56}" name="TablaDinámica25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390:C393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Ventilación en todos los cuartos %" fld="41" subtotal="count" showDataAs="percentOfTotal" baseField="0" baseItem="0" numFmtId="10"/>
    <dataField name="Ventilación en todos los cuartos totales" fld="41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8E4594-C267-4E32-96EB-3DB27E29C6A6}" name="TablaDinámica26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408:C410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2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anitarios higiénicos %" fld="42" subtotal="count" showDataAs="percentOfTotal" baseField="0" baseItem="0" numFmtId="10"/>
    <dataField name="Sanitarios higiénicos totales" fld="42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8A4FC5-45CB-42AF-8645-2135DF854888}" name="TablaDinámica7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39:B42" firstHeaderRow="1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uenta de ¿Es el reciclaje su única actividad económica y generadora de ingresos?" fld="8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7AF760-4388-4661-BEAC-FB3FFCC4169B}" name="TablaDinámica23" cacheId="41" dataPosition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354:C356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9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Acceso a electricidad %" fld="39" subtotal="count" showDataAs="percentOfTotal" baseField="0" baseItem="0" numFmtId="10"/>
    <dataField name="Acceso a electricidad total" fld="3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B37396-D5D5-4241-9DA4-BF2DED9A4A94}" name="TablaDinámica21" cacheId="4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97:C300" firstHeaderRow="0" firstDataRow="1" firstDataCol="1"/>
  <pivotFields count="6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7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¿Has estado sin comer por un día entero? %" fld="37" subtotal="count" showDataAs="percentOfTotal" baseField="0" baseItem="0" numFmtId="10"/>
    <dataField name="¿Has estado sin comer por un día entero? Totales" fld="37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C305A-04C9-43E3-B2BD-42FC4A43B554}" name="TablaDinámica8" cacheId="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58:B61" firstHeaderRow="1" firstDataRow="1" firstDataCol="1"/>
  <pivotFields count="64"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Genero" fld="1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8687D-EB06-4304-93C3-7324BDFE1A25}" name="base" displayName="base" ref="A1:BL41" totalsRowShown="0" headerRowDxfId="70" dataDxfId="69">
  <autoFilter ref="A1:BL41" xr:uid="{CCB8687D-EB06-4304-93C3-7324BDFE1A25}"/>
  <tableColumns count="64">
    <tableColumn id="1" xr3:uid="{A48EA79F-DE9D-4FD7-8CCA-56F7350FF21B}" name="Id" dataDxfId="68"/>
    <tableColumn id="2" xr3:uid="{5E1CED83-B24B-493D-8302-90DA0CF6D459}" name="Genero" dataDxfId="67"/>
    <tableColumn id="3" xr3:uid="{B53CDF1D-DFA1-4D27-B6BA-09C3C88FA1E8}" name="Edad" dataDxfId="66"/>
    <tableColumn id="4" xr3:uid="{C1FB53DB-209C-4D5C-A3D9-25D26479B1B5}" name="Cuantas personas viven en su casa" dataDxfId="65"/>
    <tableColumn id="5" xr3:uid="{B61225D4-54E0-45CB-BE99-26C695A05993}" name="Cuando empezó a trabajar en reciclaje" dataDxfId="64"/>
    <tableColumn id="6" xr3:uid="{D158B25C-9B51-4F41-8CCC-3984AA4352C0}" name="¿Por qué empezó a trabajar en reciclaje?" dataDxfId="63"/>
    <tableColumn id="7" xr3:uid="{735C4BCB-B56C-4192-B292-24C4739359C7}" name="¿De dónde obtiene los residuos que recupera?" dataDxfId="62"/>
    <tableColumn id="8" xr3:uid="{3EFFA894-5329-4F26-99B1-81752E10DFFA}" name="¿Es usted un trabajador individual o miembro de una organización?" dataDxfId="61"/>
    <tableColumn id="9" xr3:uid="{C24BD505-184B-4E8B-BD73-6F83DA4B5D2E}" name="¿Es el reciclaje su única actividad económica y generadora de ingresos?" dataDxfId="60"/>
    <tableColumn id="10" xr3:uid="{0097EB6D-BDD6-4FA8-9274-804EAA6269D3}" name="¿Qué otra actividad económica usted tiene?" dataDxfId="59"/>
    <tableColumn id="11" xr3:uid="{CFD463F1-D5C8-4CCB-884D-BEC632E8E63C}" name="¿Cuántas horas usted trabajar al día en recuperación de materiales?" dataDxfId="58"/>
    <tableColumn id="12" xr3:uid="{1C4221B7-8DE3-431E-925C-18D068C32541}" name="¿Cuántos días a la semana?" dataDxfId="57"/>
    <tableColumn id="13" xr3:uid="{C318F27D-E0DF-4817-9228-7A6B91976C72}" name="¿Con que frecuencia vende usted los materiales que recupera?" dataDxfId="56"/>
    <tableColumn id="14" xr3:uid="{A2AF951F-45F0-42CD-83C5-45B8CFA0710C}" name="¿A quién le vende?" dataDxfId="55"/>
    <tableColumn id="15" xr3:uid="{640EA0A1-26B9-44F9-BB55-CBA90114419B}" name="¿Cómo escoge al comprador de los materiales?" dataDxfId="54"/>
    <tableColumn id="16" xr3:uid="{3C59C165-8A46-4C0E-B74B-AAA10F1C7310}" name="¿Tiene acceso a un vehículo manual o motorizado?" dataDxfId="53"/>
    <tableColumn id="17" xr3:uid="{69800791-4991-4DF2-AEAB-334E2F32E8FB}" name="¿Quién es el dueño del vehículo?" dataDxfId="52"/>
    <tableColumn id="18" xr3:uid="{480C7C2E-8F64-40C8-B8D3-10FA31EF5247}" name="¿Qué tan lejos viaja hasta el comprador de los materiales?" dataDxfId="51"/>
    <tableColumn id="19" xr3:uid="{03BFC509-468B-4193-93D8-8C9FF69EB0A3}" name="¿Cuánto ganas vendiendo tus materiales?" dataDxfId="50"/>
    <tableColumn id="20" xr3:uid="{6D8938BD-32B7-4135-9867-78A2EBFE3010}" name="Del total de tus ingresos por recolección de residuos, ¿cuánto proviene de la venta de material plástico?" dataDxfId="49"/>
    <tableColumn id="21" xr3:uid="{57507367-7719-44F4-8C34-2C15DA094F8C}" name="¿Cuánto vende, en kg, de todos los materiales al mes?" dataDxfId="48"/>
    <tableColumn id="22" xr3:uid="{524FAFAC-ECBC-4A69-8D13-1B420BB9F45D}" name="¿Qué volúmenes, en kg, de materiales plásticos vende especificamente?" dataDxfId="47"/>
    <tableColumn id="23" xr3:uid="{D5ECE78E-F3CE-4803-B912-E75EF4705339}" name="¿Qué precio de venta obtiene por cada categoría de residuos que vende? (complementario)" dataDxfId="46"/>
    <tableColumn id="24" xr3:uid="{952F2597-1974-467E-8607-E67E1B1BE435}" name="¿Ha cambiado el precio del plástico durante el último año? Si es así ¿cuánto? (complementario)" dataDxfId="45"/>
    <tableColumn id="25" xr3:uid="{75EAD718-80F8-4D30-9E45-7CABA3899812}" name="¿Conoce el precio de compra del material antes de venderlos?" dataDxfId="44"/>
    <tableColumn id="26" xr3:uid="{003C67F1-8882-4AA5-8F99-C13A729AD743}" name="¿Tiene deudas o compromisos con los compradores del material?" dataDxfId="43"/>
    <tableColumn id="27" xr3:uid="{8950C7EF-3C2E-486C-9FBE-B4E0DE6DF043}" name="¿Cuál es tu principal limitante para incrementar los ingresos por la recuperación de material?" dataDxfId="42"/>
    <tableColumn id="28" xr3:uid="{1F7F41CD-EC43-49EA-B3D2-8C4806804133}" name="¿Qué costos le implica realizar su actividad?" dataDxfId="41"/>
    <tableColumn id="29" xr3:uid="{16BCEEBD-D9B7-42A1-BD68-8769268BAC62}" name="Si es dueño de un vehículo ¿Cuánto le costó?" dataDxfId="40"/>
    <tableColumn id="30" xr3:uid="{5862E40E-553D-4092-B94E-D4263143AB70}" name="¿Cuánto gasta en alimentación para usted o para su familia (especifique) cada día?" dataDxfId="39"/>
    <tableColumn id="31" xr3:uid="{A30219CE-4ADE-49D6-95A7-FF214826983A}" name="Durante los últimos 12 meses, ¿hubo algún momento en que por falta de dinero u otros recursos?:.¿Estabas preocupado por no tener suficiente dinero para comer?" dataDxfId="38"/>
    <tableColumn id="32" xr3:uid="{6C954C00-C372-48DC-9E82-2598C7E0A767}" name="Durante los últimos 12 meses, ¿hubo algún momento en que por falta de dinero u otros recursos?:.¿No tuviste la capacidad para comer saludable?" dataDxfId="37"/>
    <tableColumn id="33" xr3:uid="{50553004-68F3-41FE-9864-435BDA5FBDA1}" name="Durante los últimos 12 meses, ¿hubo algún momento en que por falta de dinero u otros recursos?:.¿Comiste sólo unos pocos tipos de alimentos?" dataDxfId="36"/>
    <tableColumn id="34" xr3:uid="{55414BEA-7A21-4996-B7D0-BB638099181C}" name="Durante los últimos 12 meses, ¿hubo algún momento en que por falta de dinero u otros recursos?:.¿Tuviste que saltarte una comida?" dataDxfId="35"/>
    <tableColumn id="35" xr3:uid="{AEF30734-594D-4E10-9C82-E5AC45CE25D6}" name="Durante los últimos 12 meses, ¿hubo algún momento en que por falta de dinero u otros recursos?:.¿Comiste menos de lo que debería haber comido?" dataDxfId="34"/>
    <tableColumn id="36" xr3:uid="{1C4DF60B-AC4C-4AE0-A27F-1E47D42F1F55}" name="Durante los últimos 12 meses, ¿hubo algún momento en que por falta de dinero u otros recursos?:.¿Su hogar se quedó sin comida?" dataDxfId="33"/>
    <tableColumn id="37" xr3:uid="{C92502AE-5644-4AC1-AECE-423AE8FA386D}" name="Durante los últimos 12 meses, ¿hubo algún momento en que por falta de dinero u otros recursos?:.¿Tenías hambre pero no podías comer?" dataDxfId="32"/>
    <tableColumn id="38" xr3:uid="{4726FA36-2B06-4236-829C-154DC5A89173}" name="Durante los últimos 12 meses, ¿hubo algún momento en que por falta de dinero u otros recursos?:.¿Has estado sin comer por un día entero?" dataDxfId="31"/>
    <tableColumn id="39" xr3:uid="{B7D4FAE1-4731-4E45-A249-2C8F2AACDC9F}" name="¿Usted es dueño o tiene acceso a lo siguiente?.Casa con materiales aceptables" dataDxfId="30"/>
    <tableColumn id="40" xr3:uid="{85ECF61C-7315-46FA-A0D7-69CED0359D0A}" name="¿Usted es dueño o tiene acceso a lo siguiente?.Acceso a electricidad" dataDxfId="29"/>
    <tableColumn id="41" xr3:uid="{FC967EA9-8A94-4986-9A89-3F7B0D086A02}" name="¿Usted es dueño o tiene acceso a lo siguiente?.Ventanas en los cuartos de la casa" dataDxfId="28"/>
    <tableColumn id="42" xr3:uid="{F0B6895B-C188-42CD-B290-2DD0E2919AE2}" name="¿Usted es dueño o tiene acceso a lo siguiente?.Ventilación en todos los cuartos" dataDxfId="27"/>
    <tableColumn id="43" xr3:uid="{8AD84EF4-D898-4E0E-980A-A39672CB6A6A}" name="¿Usted es dueño o tiene acceso a lo siguiente?.Sanitarios higiénicos" dataDxfId="26"/>
    <tableColumn id="44" xr3:uid="{9F3A564F-9CF6-4182-BEB8-9C525591EF9C}" name="¿Usted es dueño o tiene acceso a lo siguiente?.Espacio suficiente para vivienda (35-60mts2)" dataDxfId="25"/>
    <tableColumn id="45" xr3:uid="{0DC117C6-CEBE-4EA1-9D79-23770913553D}" name="¿Usted es dueño o tiene acceso a lo siguiente?.Suficiente espacio en los cuartos (3 personas o menos por cuarto)" dataDxfId="24"/>
    <tableColumn id="46" xr3:uid="{ADFF857E-1FB1-4917-8F77-616C55F6FD80}" name="¿Usted es dueño o tiene acceso a lo siguiente?.Buenas condiciones de la casa (sin trizaduras o rupturas)" dataDxfId="23"/>
    <tableColumn id="47" xr3:uid="{5C12820F-27B5-44B1-B51A-6BBD69F362F7}" name="¿Usted es dueño o tiene acceso a lo siguiente?.Ambiente exterior seguro" dataDxfId="22"/>
    <tableColumn id="48" xr3:uid="{1D533392-3C48-4B64-A5B4-F0171F707999}" name="¿Usted es dueño o tiene acceso a lo siguiente?.Animales en su casa" dataDxfId="21"/>
    <tableColumn id="49" xr3:uid="{13D847AB-AF75-4D4B-89CA-A24E35070316}" name="¿Tu trabajo implica que te quedas fuera de casa? Si es así, ¿dónde y cómo describiría su alojamiento?.Lugar con materiales aceptables" dataDxfId="20"/>
    <tableColumn id="50" xr3:uid="{C7D7FB64-7847-43C5-BBA7-A6933AD86C6B}" name="¿Tu trabajo implica que te quedas fuera de casa? Si es así, ¿dónde y cómo describiría su alojamiento?.Acceso a electricidad" dataDxfId="19"/>
    <tableColumn id="51" xr3:uid="{81D10C66-8B10-48E2-9881-32E1FF941100}" name="¿Tu trabajo implica que te quedas fuera de casa? Si es así, ¿dónde y cómo describiría su alojamiento?.Ventanas en los cuartos de la casa" dataDxfId="18"/>
    <tableColumn id="52" xr3:uid="{76BC1C16-553F-4D58-A684-C1D4A1D78406}" name="¿Tu trabajo implica que te quedas fuera de casa? Si es así, ¿dónde y cómo describiría su alojamiento?.Ventilación en todos los cuartos" dataDxfId="17"/>
    <tableColumn id="53" xr3:uid="{2C16EEA8-2086-4B4D-8B67-40091B35FA20}" name="¿Tu trabajo implica que te quedas fuera de casa? Si es así, ¿dónde y cómo describiría su alojamiento?.Sanitarios higiénicos" dataDxfId="16"/>
    <tableColumn id="54" xr3:uid="{1AB9510C-5308-4BF3-8535-B1621BC20B7E}" name="¿Tu trabajo implica que te quedas fuera de casa? Si es así, ¿dónde y cómo describiría su alojamiento?.Espacio suficiente para vivienda (35-60mts2)" dataDxfId="15"/>
    <tableColumn id="55" xr3:uid="{0E1F114D-B7AB-4D9E-8658-9DCA7F8AD761}" name="¿Tu trabajo implica que te quedas fuera de casa? Si es así, ¿dónde y cómo describiría su alojamiento?.Suficiente espacio en los cuartos (3 personas o menos por cuarto)" dataDxfId="14"/>
    <tableColumn id="56" xr3:uid="{9B0B716B-9939-4FD1-ABF6-66209FEBEBAE}" name="¿Tu trabajo implica que te quedas fuera de casa? Si es así, ¿dónde y cómo describiría su alojamiento?.Buenas condiciones de la casa (sin trizaduras o rupturas)" dataDxfId="13"/>
    <tableColumn id="57" xr3:uid="{41B92FA1-B41D-4747-9BDD-E7ED79629B9B}" name="¿Tu trabajo implica que te quedas fuera de casa? Si es así, ¿dónde y cómo describiría su alojamiento?.Ambiente exterior seguro" dataDxfId="12"/>
    <tableColumn id="58" xr3:uid="{862616B6-9C37-4715-BD2C-52848DACA0E0}" name="¿Tu trabajo implica que te quedas fuera de casa? Si es así, ¿dónde y cómo describiría su alojamiento?.Animales en su casa" dataDxfId="11"/>
    <tableColumn id="59" xr3:uid="{034E7DDA-0EE8-40A4-9C32-29A6C1698188}" name="¿Tienes alguna otra alternativa de trabajo?" dataDxfId="10"/>
    <tableColumn id="60" xr3:uid="{41991ED2-AEDA-4D2E-B833-F62C8851570A}" name="¿Por qué trabajas recuperando material sober otras opciones?" dataDxfId="9"/>
    <tableColumn id="61" xr3:uid="{C28759EF-E7EE-44FA-A9F6-AC32C6C7A57D}" name="¿Cuántos días puedes vivir sin recibir un ingreso?" dataDxfId="8"/>
    <tableColumn id="62" xr3:uid="{11A450C3-230A-46F1-9084-5DFB67FB656C}" name="¿Estás en la capacidad de ahorrar para eventos extraordinarios?" dataDxfId="7"/>
    <tableColumn id="63" xr3:uid="{6366A654-95C2-458A-8E45-A6943BE807C3}" name="¿Cuál es la peor parte de tu trabajo?" dataDxfId="6"/>
    <tableColumn id="64" xr3:uid="{06372AA4-537A-40F7-BBEB-D44192DE10A9}" name="¿Cuál es la mejor parte de tu trabajo?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B77B5D-047F-4A07-B18E-ADD3320638F5}" name="Tabla2" displayName="Tabla2" ref="J75:O78" totalsRowShown="0">
  <autoFilter ref="J75:O78" xr:uid="{0AB77B5D-047F-4A07-B18E-ADD3320638F5}"/>
  <tableColumns count="6">
    <tableColumn id="1" xr3:uid="{DC926B9C-B930-4AAB-AA09-945C4CF33A63}" name="Etiquetas de fila"/>
    <tableColumn id="2" xr3:uid="{1D298861-00EF-4A6F-B492-F49D1111A1B4}" name="Promedio de ¿Cuánto ganas vendiendo tus materiales?" dataDxfId="4"/>
    <tableColumn id="3" xr3:uid="{3DDDC954-07CF-40EA-80E5-BFB57A52D20A}" name="Horas diarias promedio"/>
    <tableColumn id="4" xr3:uid="{8EAF0E6B-17BB-4719-A4A1-381CC74B8C90}" name="Dias semana promedio"/>
    <tableColumn id="5" xr3:uid="{59890C93-C786-4683-8C34-7A9A386539D2}" name="Horas mes">
      <calculatedColumnFormula>L76*M76*4</calculatedColumnFormula>
    </tableColumn>
    <tableColumn id="6" xr3:uid="{BF1091B2-6157-4E49-8BDC-5ACEE3440AC1}" name="Ingreso hora/mes" dataDxfId="3">
      <calculatedColumnFormula>K76/N76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8DDCC6-F5C4-4CA0-B19A-C269E9B4B717}" name="Tabla24" displayName="Tabla24" ref="J83:O86" totalsRowShown="0">
  <autoFilter ref="J83:O86" xr:uid="{4C8DDCC6-F5C4-4CA0-B19A-C269E9B4B717}"/>
  <tableColumns count="6">
    <tableColumn id="1" xr3:uid="{6DD83AB9-A9D2-42E2-B72E-DB6ED6256B03}" name="Etiquetas de fila"/>
    <tableColumn id="2" xr3:uid="{2FCF98EB-D96F-4BCD-9C20-ACC7C01DEEC0}" name="Promedio de ¿Cuánto ganas vendiendo tus materiales?" dataDxfId="2"/>
    <tableColumn id="3" xr3:uid="{38A61123-888C-459C-AC74-4171277B1722}" name="Horas diarias promedio"/>
    <tableColumn id="4" xr3:uid="{E540DA8B-0E92-46D1-8190-8A50E91532FF}" name="Dias mes"/>
    <tableColumn id="5" xr3:uid="{6E5B6038-BECE-4D81-A5DE-425405CBC10E}" name="Horas mes" dataDxfId="1">
      <calculatedColumnFormula>Tabla24[[#This Row],[Dias mes]]*Tabla24[[#This Row],[Horas diarias promedio]]</calculatedColumnFormula>
    </tableColumn>
    <tableColumn id="6" xr3:uid="{87CEFD51-0402-47EB-BF5C-0FBA4C3799B8}" name="Ingreso hora/mes" dataDxfId="0">
      <calculatedColumnFormula>Tabla24[[#This Row],[Promedio de ¿Cuánto ganas vendiendo tus materiales?]]/(Tabla24[[#This Row],[Horas diarias promedio]]*Tabla24[[#This Row],[Dias mes]])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29" Type="http://schemas.openxmlformats.org/officeDocument/2006/relationships/table" Target="../tables/table3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openxmlformats.org/officeDocument/2006/relationships/table" Target="../tables/table2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B3BC-5FE2-41A4-B03C-FDA977BCADB5}">
  <dimension ref="A1:BL46"/>
  <sheetViews>
    <sheetView tabSelected="1" topLeftCell="X1" workbookViewId="0">
      <selection activeCell="R7" sqref="R7"/>
    </sheetView>
  </sheetViews>
  <sheetFormatPr defaultColWidth="11.42578125" defaultRowHeight="14.45"/>
  <cols>
    <col min="4" max="4" width="31.7109375" customWidth="1"/>
    <col min="5" max="5" width="35" customWidth="1"/>
    <col min="6" max="6" width="36.7109375" customWidth="1"/>
    <col min="7" max="7" width="48" customWidth="1"/>
    <col min="8" max="9" width="57.140625" customWidth="1"/>
    <col min="10" max="10" width="39.5703125" customWidth="1"/>
    <col min="11" max="11" width="57.140625" customWidth="1"/>
    <col min="12" max="12" width="25.7109375" customWidth="1"/>
    <col min="13" max="13" width="55.140625" customWidth="1"/>
    <col min="14" max="14" width="18.7109375" customWidth="1"/>
    <col min="15" max="15" width="42" customWidth="1"/>
    <col min="16" max="16" width="45.42578125" customWidth="1"/>
    <col min="17" max="17" width="30.28515625" customWidth="1"/>
    <col min="18" max="18" width="51.28515625" customWidth="1"/>
    <col min="19" max="19" width="37.7109375" style="10" customWidth="1"/>
    <col min="20" max="20" width="57.140625" customWidth="1"/>
    <col min="21" max="21" width="48" customWidth="1"/>
    <col min="22" max="24" width="57.140625" customWidth="1"/>
    <col min="25" max="25" width="54.5703125" customWidth="1"/>
    <col min="26" max="27" width="57.140625" customWidth="1"/>
    <col min="28" max="28" width="39.140625" customWidth="1"/>
    <col min="29" max="29" width="40.42578125" customWidth="1"/>
    <col min="30" max="58" width="57.140625" customWidth="1"/>
    <col min="59" max="59" width="38.5703125" customWidth="1"/>
    <col min="60" max="60" width="54.7109375" customWidth="1"/>
    <col min="61" max="61" width="43.5703125" customWidth="1"/>
    <col min="62" max="62" width="56" customWidth="1"/>
    <col min="63" max="63" width="33" customWidth="1"/>
    <col min="64" max="64" width="34.140625" customWidth="1"/>
  </cols>
  <sheetData>
    <row r="1" spans="1:6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7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</row>
    <row r="2" spans="1:64">
      <c r="A2" s="2">
        <v>1</v>
      </c>
      <c r="B2" s="2" t="s">
        <v>64</v>
      </c>
      <c r="C2" s="2">
        <v>39</v>
      </c>
      <c r="D2" s="2">
        <v>5</v>
      </c>
      <c r="E2" s="2">
        <v>6</v>
      </c>
      <c r="F2" s="2" t="s">
        <v>65</v>
      </c>
      <c r="G2" s="2" t="s">
        <v>66</v>
      </c>
      <c r="H2" s="2" t="s">
        <v>67</v>
      </c>
      <c r="I2" s="2" t="s">
        <v>68</v>
      </c>
      <c r="J2" s="2" t="s">
        <v>69</v>
      </c>
      <c r="K2" s="2">
        <v>9</v>
      </c>
      <c r="L2" s="2">
        <v>7</v>
      </c>
      <c r="M2" s="2" t="s">
        <v>70</v>
      </c>
      <c r="N2" s="2" t="s">
        <v>71</v>
      </c>
      <c r="O2" s="2" t="s">
        <v>72</v>
      </c>
      <c r="P2" s="2" t="s">
        <v>68</v>
      </c>
      <c r="Q2" s="2" t="s">
        <v>73</v>
      </c>
      <c r="R2" s="2" t="s">
        <v>74</v>
      </c>
      <c r="S2" s="8">
        <v>170</v>
      </c>
      <c r="T2" s="4">
        <v>0.6</v>
      </c>
      <c r="U2" s="2">
        <v>3000</v>
      </c>
      <c r="V2" s="2">
        <v>400</v>
      </c>
      <c r="W2" s="2"/>
      <c r="X2" s="2" t="s">
        <v>75</v>
      </c>
      <c r="Y2" s="2" t="s">
        <v>68</v>
      </c>
      <c r="Z2" s="2" t="s">
        <v>76</v>
      </c>
      <c r="AA2" s="2" t="s">
        <v>77</v>
      </c>
      <c r="AB2" s="2" t="s">
        <v>78</v>
      </c>
      <c r="AC2" s="2" t="s">
        <v>69</v>
      </c>
      <c r="AD2" s="2">
        <v>10</v>
      </c>
      <c r="AE2" s="2" t="s">
        <v>79</v>
      </c>
      <c r="AF2" s="2" t="s">
        <v>79</v>
      </c>
      <c r="AG2" s="2" t="s">
        <v>79</v>
      </c>
      <c r="AH2" s="2" t="s">
        <v>79</v>
      </c>
      <c r="AI2" s="2" t="s">
        <v>79</v>
      </c>
      <c r="AJ2" s="2" t="s">
        <v>79</v>
      </c>
      <c r="AK2" s="2" t="s">
        <v>79</v>
      </c>
      <c r="AL2" s="2" t="s">
        <v>76</v>
      </c>
      <c r="AM2" s="2" t="s">
        <v>68</v>
      </c>
      <c r="AN2" s="2" t="s">
        <v>68</v>
      </c>
      <c r="AO2" s="2" t="s">
        <v>68</v>
      </c>
      <c r="AP2" s="2" t="s">
        <v>68</v>
      </c>
      <c r="AQ2" s="2" t="s">
        <v>68</v>
      </c>
      <c r="AR2" s="2" t="s">
        <v>76</v>
      </c>
      <c r="AS2" s="2" t="s">
        <v>76</v>
      </c>
      <c r="AT2" s="2" t="s">
        <v>68</v>
      </c>
      <c r="AU2" s="2" t="s">
        <v>68</v>
      </c>
      <c r="AV2" s="2" t="s">
        <v>68</v>
      </c>
      <c r="AW2" s="2" t="s">
        <v>68</v>
      </c>
      <c r="AX2" s="2" t="s">
        <v>68</v>
      </c>
      <c r="AY2" s="2" t="s">
        <v>68</v>
      </c>
      <c r="AZ2" s="2" t="s">
        <v>68</v>
      </c>
      <c r="BA2" s="2" t="s">
        <v>68</v>
      </c>
      <c r="BB2" s="2" t="s">
        <v>76</v>
      </c>
      <c r="BC2" s="2" t="s">
        <v>76</v>
      </c>
      <c r="BD2" s="2" t="s">
        <v>76</v>
      </c>
      <c r="BE2" s="2" t="s">
        <v>68</v>
      </c>
      <c r="BF2" s="2" t="s">
        <v>76</v>
      </c>
      <c r="BG2" s="2" t="s">
        <v>76</v>
      </c>
      <c r="BH2" s="2" t="s">
        <v>80</v>
      </c>
      <c r="BI2" s="2">
        <v>0</v>
      </c>
      <c r="BJ2" s="2" t="s">
        <v>68</v>
      </c>
      <c r="BK2" s="2" t="s">
        <v>81</v>
      </c>
      <c r="BL2" s="2" t="s">
        <v>82</v>
      </c>
    </row>
    <row r="3" spans="1:64">
      <c r="A3" s="3">
        <v>2</v>
      </c>
      <c r="B3" s="3" t="s">
        <v>64</v>
      </c>
      <c r="C3" s="3">
        <v>59</v>
      </c>
      <c r="D3" s="3">
        <v>4</v>
      </c>
      <c r="E3" s="3">
        <v>19</v>
      </c>
      <c r="F3" s="3" t="s">
        <v>83</v>
      </c>
      <c r="G3" s="3" t="s">
        <v>84</v>
      </c>
      <c r="H3" s="3" t="s">
        <v>67</v>
      </c>
      <c r="I3" s="3" t="s">
        <v>68</v>
      </c>
      <c r="J3" s="3" t="s">
        <v>85</v>
      </c>
      <c r="K3" s="3">
        <v>13</v>
      </c>
      <c r="L3" s="3">
        <v>6</v>
      </c>
      <c r="M3" s="3" t="s">
        <v>86</v>
      </c>
      <c r="N3" s="3" t="s">
        <v>71</v>
      </c>
      <c r="O3" s="3" t="s">
        <v>87</v>
      </c>
      <c r="P3" s="3" t="s">
        <v>68</v>
      </c>
      <c r="Q3" s="3" t="s">
        <v>88</v>
      </c>
      <c r="R3" s="3" t="s">
        <v>74</v>
      </c>
      <c r="S3" s="9">
        <v>180</v>
      </c>
      <c r="T3" s="3" t="s">
        <v>89</v>
      </c>
      <c r="U3" s="3">
        <v>6000</v>
      </c>
      <c r="V3" s="3">
        <v>70</v>
      </c>
      <c r="W3" s="3"/>
      <c r="X3" s="3" t="s">
        <v>90</v>
      </c>
      <c r="Y3" s="3" t="s">
        <v>68</v>
      </c>
      <c r="Z3" s="3" t="s">
        <v>76</v>
      </c>
      <c r="AA3" s="3" t="s">
        <v>72</v>
      </c>
      <c r="AB3" s="3">
        <v>3</v>
      </c>
      <c r="AC3" s="3" t="s">
        <v>85</v>
      </c>
      <c r="AD3" s="3">
        <v>7</v>
      </c>
      <c r="AE3" s="3" t="s">
        <v>79</v>
      </c>
      <c r="AF3" s="3" t="s">
        <v>79</v>
      </c>
      <c r="AG3" s="3" t="s">
        <v>79</v>
      </c>
      <c r="AH3" s="3" t="s">
        <v>79</v>
      </c>
      <c r="AI3" s="3" t="s">
        <v>79</v>
      </c>
      <c r="AJ3" s="3" t="s">
        <v>76</v>
      </c>
      <c r="AK3" s="3" t="s">
        <v>79</v>
      </c>
      <c r="AL3" s="3" t="s">
        <v>76</v>
      </c>
      <c r="AM3" s="3" t="s">
        <v>76</v>
      </c>
      <c r="AN3" s="3" t="s">
        <v>68</v>
      </c>
      <c r="AO3" s="3" t="s">
        <v>68</v>
      </c>
      <c r="AP3" s="3" t="s">
        <v>68</v>
      </c>
      <c r="AQ3" s="3" t="s">
        <v>68</v>
      </c>
      <c r="AR3" s="3" t="s">
        <v>68</v>
      </c>
      <c r="AS3" s="3" t="s">
        <v>68</v>
      </c>
      <c r="AT3" s="3" t="s">
        <v>76</v>
      </c>
      <c r="AU3" s="3" t="s">
        <v>76</v>
      </c>
      <c r="AV3" s="3" t="s">
        <v>68</v>
      </c>
      <c r="AW3" s="3" t="s">
        <v>76</v>
      </c>
      <c r="AX3" s="3" t="s">
        <v>68</v>
      </c>
      <c r="AY3" s="3" t="s">
        <v>68</v>
      </c>
      <c r="AZ3" s="3" t="s">
        <v>68</v>
      </c>
      <c r="BA3" s="3" t="s">
        <v>68</v>
      </c>
      <c r="BB3" s="3" t="s">
        <v>76</v>
      </c>
      <c r="BC3" s="3" t="s">
        <v>76</v>
      </c>
      <c r="BD3" s="3" t="s">
        <v>76</v>
      </c>
      <c r="BE3" s="3" t="s">
        <v>76</v>
      </c>
      <c r="BF3" s="3" t="s">
        <v>76</v>
      </c>
      <c r="BG3" s="3" t="s">
        <v>76</v>
      </c>
      <c r="BH3" s="3" t="s">
        <v>91</v>
      </c>
      <c r="BI3" s="3">
        <v>0</v>
      </c>
      <c r="BJ3" s="3" t="s">
        <v>76</v>
      </c>
      <c r="BK3" s="3" t="s">
        <v>92</v>
      </c>
      <c r="BL3" s="3" t="s">
        <v>93</v>
      </c>
    </row>
    <row r="4" spans="1:64">
      <c r="A4" s="2">
        <v>3</v>
      </c>
      <c r="B4" s="2" t="s">
        <v>64</v>
      </c>
      <c r="C4" s="2">
        <v>75</v>
      </c>
      <c r="D4" s="2">
        <v>2</v>
      </c>
      <c r="E4" s="2">
        <v>10</v>
      </c>
      <c r="F4" s="2" t="s">
        <v>94</v>
      </c>
      <c r="G4" s="2" t="s">
        <v>95</v>
      </c>
      <c r="H4" s="2" t="s">
        <v>96</v>
      </c>
      <c r="I4" s="2" t="s">
        <v>68</v>
      </c>
      <c r="J4" s="2" t="s">
        <v>85</v>
      </c>
      <c r="K4" s="2">
        <v>6</v>
      </c>
      <c r="L4" s="2">
        <v>5</v>
      </c>
      <c r="M4" s="2" t="s">
        <v>70</v>
      </c>
      <c r="N4" s="2" t="s">
        <v>71</v>
      </c>
      <c r="O4" s="2" t="s">
        <v>72</v>
      </c>
      <c r="P4" s="2" t="s">
        <v>76</v>
      </c>
      <c r="Q4" s="2" t="s">
        <v>97</v>
      </c>
      <c r="R4" s="2" t="s">
        <v>74</v>
      </c>
      <c r="S4" s="8">
        <v>130</v>
      </c>
      <c r="T4" s="4">
        <v>0.5</v>
      </c>
      <c r="U4" s="2"/>
      <c r="V4" s="2"/>
      <c r="W4" s="2" t="s">
        <v>69</v>
      </c>
      <c r="X4" s="2" t="s">
        <v>69</v>
      </c>
      <c r="Y4" s="2" t="s">
        <v>68</v>
      </c>
      <c r="Z4" s="2" t="s">
        <v>76</v>
      </c>
      <c r="AA4" s="2" t="s">
        <v>72</v>
      </c>
      <c r="AB4" s="2">
        <v>6</v>
      </c>
      <c r="AC4" s="2" t="s">
        <v>69</v>
      </c>
      <c r="AD4" s="2">
        <v>8</v>
      </c>
      <c r="AE4" s="2" t="s">
        <v>79</v>
      </c>
      <c r="AF4" s="2" t="s">
        <v>79</v>
      </c>
      <c r="AG4" s="2" t="s">
        <v>79</v>
      </c>
      <c r="AH4" s="2" t="s">
        <v>79</v>
      </c>
      <c r="AI4" s="2" t="s">
        <v>79</v>
      </c>
      <c r="AJ4" s="2" t="s">
        <v>79</v>
      </c>
      <c r="AK4" s="2" t="s">
        <v>79</v>
      </c>
      <c r="AL4" s="2" t="s">
        <v>79</v>
      </c>
      <c r="AM4" s="2" t="s">
        <v>68</v>
      </c>
      <c r="AN4" s="2" t="s">
        <v>68</v>
      </c>
      <c r="AO4" s="2" t="s">
        <v>68</v>
      </c>
      <c r="AP4" s="2" t="s">
        <v>68</v>
      </c>
      <c r="AQ4" s="2" t="s">
        <v>68</v>
      </c>
      <c r="AR4" s="2" t="s">
        <v>68</v>
      </c>
      <c r="AS4" s="2" t="s">
        <v>68</v>
      </c>
      <c r="AT4" s="2" t="s">
        <v>68</v>
      </c>
      <c r="AU4" s="2" t="s">
        <v>68</v>
      </c>
      <c r="AV4" s="2" t="s">
        <v>68</v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 t="s">
        <v>76</v>
      </c>
      <c r="BH4" s="2" t="s">
        <v>98</v>
      </c>
      <c r="BI4" s="2">
        <v>0</v>
      </c>
      <c r="BJ4" s="2" t="s">
        <v>76</v>
      </c>
      <c r="BK4" s="2" t="s">
        <v>99</v>
      </c>
      <c r="BL4" s="2" t="s">
        <v>100</v>
      </c>
    </row>
    <row r="5" spans="1:64">
      <c r="A5" s="3">
        <v>4</v>
      </c>
      <c r="B5" s="3" t="s">
        <v>101</v>
      </c>
      <c r="C5" s="3">
        <v>79</v>
      </c>
      <c r="D5" s="3">
        <v>2</v>
      </c>
      <c r="E5" s="3">
        <v>4</v>
      </c>
      <c r="F5" s="3" t="s">
        <v>102</v>
      </c>
      <c r="G5" s="3" t="s">
        <v>95</v>
      </c>
      <c r="H5" s="3" t="s">
        <v>96</v>
      </c>
      <c r="I5" s="3" t="s">
        <v>68</v>
      </c>
      <c r="J5" s="3" t="s">
        <v>69</v>
      </c>
      <c r="K5" s="3">
        <v>6</v>
      </c>
      <c r="L5" s="3">
        <v>5</v>
      </c>
      <c r="M5" s="3" t="s">
        <v>70</v>
      </c>
      <c r="N5" s="3" t="s">
        <v>71</v>
      </c>
      <c r="O5" s="3" t="s">
        <v>103</v>
      </c>
      <c r="P5" s="3" t="s">
        <v>76</v>
      </c>
      <c r="Q5" s="3" t="s">
        <v>104</v>
      </c>
      <c r="R5" s="3" t="s">
        <v>74</v>
      </c>
      <c r="S5" s="9">
        <v>130</v>
      </c>
      <c r="T5" s="3"/>
      <c r="U5" s="3">
        <v>60</v>
      </c>
      <c r="V5" s="3"/>
      <c r="W5" s="3" t="s">
        <v>69</v>
      </c>
      <c r="X5" s="3" t="s">
        <v>105</v>
      </c>
      <c r="Y5" s="3" t="s">
        <v>68</v>
      </c>
      <c r="Z5" s="3" t="s">
        <v>76</v>
      </c>
      <c r="AA5" s="3" t="s">
        <v>72</v>
      </c>
      <c r="AB5" s="3"/>
      <c r="AC5" s="3" t="s">
        <v>69</v>
      </c>
      <c r="AD5" s="3" t="s">
        <v>106</v>
      </c>
      <c r="AE5" s="3" t="s">
        <v>79</v>
      </c>
      <c r="AF5" s="3" t="s">
        <v>79</v>
      </c>
      <c r="AG5" s="3" t="s">
        <v>79</v>
      </c>
      <c r="AH5" s="3" t="s">
        <v>79</v>
      </c>
      <c r="AI5" s="3" t="s">
        <v>79</v>
      </c>
      <c r="AJ5" s="3" t="s">
        <v>79</v>
      </c>
      <c r="AK5" s="3" t="s">
        <v>79</v>
      </c>
      <c r="AL5" s="3" t="s">
        <v>79</v>
      </c>
      <c r="AM5" s="3" t="s">
        <v>68</v>
      </c>
      <c r="AN5" s="3" t="s">
        <v>68</v>
      </c>
      <c r="AO5" s="3" t="s">
        <v>68</v>
      </c>
      <c r="AP5" s="3" t="s">
        <v>68</v>
      </c>
      <c r="AQ5" s="3" t="s">
        <v>68</v>
      </c>
      <c r="AR5" s="3" t="s">
        <v>68</v>
      </c>
      <c r="AS5" s="3" t="s">
        <v>68</v>
      </c>
      <c r="AT5" s="3" t="s">
        <v>68</v>
      </c>
      <c r="AU5" s="3" t="s">
        <v>68</v>
      </c>
      <c r="AV5" s="3" t="s">
        <v>68</v>
      </c>
      <c r="AW5" s="3"/>
      <c r="AX5" s="3"/>
      <c r="AY5" s="3"/>
      <c r="AZ5" s="3"/>
      <c r="BA5" s="3"/>
      <c r="BB5" s="3"/>
      <c r="BC5" s="3"/>
      <c r="BD5" s="3"/>
      <c r="BE5" s="3"/>
      <c r="BF5" s="3"/>
      <c r="BG5" s="3" t="s">
        <v>76</v>
      </c>
      <c r="BH5" s="3" t="s">
        <v>107</v>
      </c>
      <c r="BI5" s="3">
        <v>0</v>
      </c>
      <c r="BJ5" s="3" t="s">
        <v>76</v>
      </c>
      <c r="BK5" s="3" t="s">
        <v>108</v>
      </c>
      <c r="BL5" s="3"/>
    </row>
    <row r="6" spans="1:64">
      <c r="A6" s="2">
        <v>5</v>
      </c>
      <c r="B6" s="2" t="s">
        <v>64</v>
      </c>
      <c r="C6" s="2">
        <v>79</v>
      </c>
      <c r="D6" s="2">
        <v>2</v>
      </c>
      <c r="E6" s="2">
        <v>40</v>
      </c>
      <c r="F6" s="2" t="s">
        <v>94</v>
      </c>
      <c r="G6" s="2" t="s">
        <v>95</v>
      </c>
      <c r="H6" s="2" t="s">
        <v>96</v>
      </c>
      <c r="I6" s="2" t="s">
        <v>68</v>
      </c>
      <c r="J6" s="2" t="s">
        <v>69</v>
      </c>
      <c r="K6" s="2">
        <v>8</v>
      </c>
      <c r="L6" s="2">
        <v>3</v>
      </c>
      <c r="M6" s="2" t="s">
        <v>109</v>
      </c>
      <c r="N6" s="2" t="s">
        <v>71</v>
      </c>
      <c r="O6" s="2" t="s">
        <v>72</v>
      </c>
      <c r="P6" s="2" t="s">
        <v>76</v>
      </c>
      <c r="Q6" s="2" t="s">
        <v>69</v>
      </c>
      <c r="R6" s="2" t="s">
        <v>74</v>
      </c>
      <c r="S6" s="8">
        <v>80</v>
      </c>
      <c r="T6" s="2" t="s">
        <v>110</v>
      </c>
      <c r="U6" s="2" t="s">
        <v>111</v>
      </c>
      <c r="V6" s="2" t="s">
        <v>112</v>
      </c>
      <c r="W6" s="2" t="s">
        <v>113</v>
      </c>
      <c r="X6" s="2" t="s">
        <v>114</v>
      </c>
      <c r="Y6" s="2" t="s">
        <v>68</v>
      </c>
      <c r="Z6" s="2" t="s">
        <v>76</v>
      </c>
      <c r="AA6" s="2" t="s">
        <v>115</v>
      </c>
      <c r="AB6" s="2">
        <v>3</v>
      </c>
      <c r="AC6" s="2" t="s">
        <v>69</v>
      </c>
      <c r="AD6" s="2">
        <v>3</v>
      </c>
      <c r="AE6" s="2" t="s">
        <v>79</v>
      </c>
      <c r="AF6" s="2" t="s">
        <v>79</v>
      </c>
      <c r="AG6" s="2" t="s">
        <v>79</v>
      </c>
      <c r="AH6" s="2" t="s">
        <v>79</v>
      </c>
      <c r="AI6" s="2" t="s">
        <v>79</v>
      </c>
      <c r="AJ6" s="2" t="s">
        <v>79</v>
      </c>
      <c r="AK6" s="2" t="s">
        <v>79</v>
      </c>
      <c r="AL6" s="2" t="s">
        <v>79</v>
      </c>
      <c r="AM6" s="2" t="s">
        <v>68</v>
      </c>
      <c r="AN6" s="2" t="s">
        <v>68</v>
      </c>
      <c r="AO6" s="2" t="s">
        <v>68</v>
      </c>
      <c r="AP6" s="2" t="s">
        <v>76</v>
      </c>
      <c r="AQ6" s="2" t="s">
        <v>68</v>
      </c>
      <c r="AR6" s="2" t="s">
        <v>68</v>
      </c>
      <c r="AS6" s="2" t="s">
        <v>68</v>
      </c>
      <c r="AT6" s="2" t="s">
        <v>68</v>
      </c>
      <c r="AU6" s="2" t="s">
        <v>68</v>
      </c>
      <c r="AV6" s="2" t="s">
        <v>68</v>
      </c>
      <c r="AW6" s="2"/>
      <c r="AX6" s="2"/>
      <c r="AY6" s="2"/>
      <c r="AZ6" s="2"/>
      <c r="BA6" s="2"/>
      <c r="BB6" s="2"/>
      <c r="BC6" s="2"/>
      <c r="BD6" s="2"/>
      <c r="BE6" s="2"/>
      <c r="BF6" s="2"/>
      <c r="BG6" s="2" t="s">
        <v>76</v>
      </c>
      <c r="BH6" s="2" t="s">
        <v>102</v>
      </c>
      <c r="BI6" s="2">
        <v>0</v>
      </c>
      <c r="BJ6" s="2" t="s">
        <v>76</v>
      </c>
      <c r="BK6" s="2" t="s">
        <v>116</v>
      </c>
      <c r="BL6" s="2" t="s">
        <v>117</v>
      </c>
    </row>
    <row r="7" spans="1:64">
      <c r="A7" s="3">
        <v>6</v>
      </c>
      <c r="B7" s="3" t="s">
        <v>64</v>
      </c>
      <c r="C7" s="3">
        <v>67</v>
      </c>
      <c r="D7" s="3">
        <v>4</v>
      </c>
      <c r="E7" s="3">
        <v>40</v>
      </c>
      <c r="F7" s="3" t="s">
        <v>118</v>
      </c>
      <c r="G7" s="3" t="s">
        <v>95</v>
      </c>
      <c r="H7" s="3" t="s">
        <v>96</v>
      </c>
      <c r="I7" s="3" t="s">
        <v>68</v>
      </c>
      <c r="J7" s="3" t="s">
        <v>69</v>
      </c>
      <c r="K7" s="3">
        <v>5</v>
      </c>
      <c r="L7" s="3">
        <v>5</v>
      </c>
      <c r="M7" s="3" t="s">
        <v>70</v>
      </c>
      <c r="N7" s="3" t="s">
        <v>71</v>
      </c>
      <c r="O7" s="3" t="s">
        <v>72</v>
      </c>
      <c r="P7" s="3" t="s">
        <v>76</v>
      </c>
      <c r="Q7" s="3" t="s">
        <v>69</v>
      </c>
      <c r="R7" s="3" t="s">
        <v>119</v>
      </c>
      <c r="S7" s="9">
        <v>200</v>
      </c>
      <c r="T7" s="3"/>
      <c r="U7" s="3" t="s">
        <v>120</v>
      </c>
      <c r="V7" s="3">
        <v>80</v>
      </c>
      <c r="W7" s="3" t="s">
        <v>121</v>
      </c>
      <c r="X7" s="3" t="s">
        <v>122</v>
      </c>
      <c r="Y7" s="3" t="s">
        <v>68</v>
      </c>
      <c r="Z7" s="3" t="s">
        <v>76</v>
      </c>
      <c r="AA7" s="3" t="s">
        <v>77</v>
      </c>
      <c r="AB7" s="3">
        <v>3</v>
      </c>
      <c r="AC7" s="3" t="s">
        <v>69</v>
      </c>
      <c r="AD7" s="3">
        <v>5</v>
      </c>
      <c r="AE7" s="3" t="s">
        <v>79</v>
      </c>
      <c r="AF7" s="3" t="s">
        <v>79</v>
      </c>
      <c r="AG7" s="3" t="s">
        <v>79</v>
      </c>
      <c r="AH7" s="3" t="s">
        <v>76</v>
      </c>
      <c r="AI7" s="3" t="s">
        <v>79</v>
      </c>
      <c r="AJ7" s="3" t="s">
        <v>79</v>
      </c>
      <c r="AK7" s="3" t="s">
        <v>79</v>
      </c>
      <c r="AL7" s="3" t="s">
        <v>79</v>
      </c>
      <c r="AM7" s="3" t="s">
        <v>68</v>
      </c>
      <c r="AN7" s="3" t="s">
        <v>68</v>
      </c>
      <c r="AO7" s="3" t="s">
        <v>76</v>
      </c>
      <c r="AP7" s="3" t="s">
        <v>76</v>
      </c>
      <c r="AQ7" s="3" t="s">
        <v>68</v>
      </c>
      <c r="AR7" s="3" t="s">
        <v>68</v>
      </c>
      <c r="AS7" s="3" t="s">
        <v>68</v>
      </c>
      <c r="AT7" s="3" t="s">
        <v>68</v>
      </c>
      <c r="AU7" s="3" t="s">
        <v>76</v>
      </c>
      <c r="AV7" s="3" t="s">
        <v>68</v>
      </c>
      <c r="AW7" s="3"/>
      <c r="AX7" s="3"/>
      <c r="AY7" s="3"/>
      <c r="AZ7" s="3"/>
      <c r="BA7" s="3"/>
      <c r="BB7" s="3"/>
      <c r="BC7" s="3"/>
      <c r="BD7" s="3"/>
      <c r="BE7" s="3"/>
      <c r="BF7" s="3"/>
      <c r="BG7" s="3" t="s">
        <v>76</v>
      </c>
      <c r="BH7" s="3" t="s">
        <v>107</v>
      </c>
      <c r="BI7" s="3">
        <v>0</v>
      </c>
      <c r="BJ7" s="3" t="s">
        <v>76</v>
      </c>
      <c r="BK7" s="3" t="s">
        <v>123</v>
      </c>
      <c r="BL7" s="3" t="s">
        <v>124</v>
      </c>
    </row>
    <row r="8" spans="1:64">
      <c r="A8" s="2">
        <v>7</v>
      </c>
      <c r="B8" s="2" t="s">
        <v>101</v>
      </c>
      <c r="C8" s="2">
        <v>50</v>
      </c>
      <c r="D8" s="2">
        <v>1</v>
      </c>
      <c r="E8" s="2">
        <v>2</v>
      </c>
      <c r="F8" s="2" t="s">
        <v>125</v>
      </c>
      <c r="G8" s="2" t="s">
        <v>95</v>
      </c>
      <c r="H8" s="2" t="s">
        <v>96</v>
      </c>
      <c r="I8" s="2" t="s">
        <v>76</v>
      </c>
      <c r="J8" s="2" t="s">
        <v>126</v>
      </c>
      <c r="K8" s="2">
        <v>10</v>
      </c>
      <c r="L8" s="2">
        <v>7</v>
      </c>
      <c r="M8" s="2" t="s">
        <v>127</v>
      </c>
      <c r="N8" s="2" t="s">
        <v>77</v>
      </c>
      <c r="O8" s="2" t="s">
        <v>72</v>
      </c>
      <c r="P8" s="2" t="s">
        <v>68</v>
      </c>
      <c r="Q8" s="2" t="s">
        <v>69</v>
      </c>
      <c r="R8" s="2">
        <v>20</v>
      </c>
      <c r="S8" s="8">
        <v>220</v>
      </c>
      <c r="T8" s="2" t="s">
        <v>128</v>
      </c>
      <c r="U8" s="2" t="s">
        <v>129</v>
      </c>
      <c r="V8" s="2">
        <v>7</v>
      </c>
      <c r="W8" s="2" t="s">
        <v>130</v>
      </c>
      <c r="X8" s="2" t="s">
        <v>68</v>
      </c>
      <c r="Y8" s="2" t="s">
        <v>68</v>
      </c>
      <c r="Z8" s="2" t="s">
        <v>76</v>
      </c>
      <c r="AA8" s="2" t="s">
        <v>77</v>
      </c>
      <c r="AB8" s="2">
        <v>5</v>
      </c>
      <c r="AC8" s="2" t="s">
        <v>131</v>
      </c>
      <c r="AD8" s="2">
        <v>5</v>
      </c>
      <c r="AE8" s="2" t="s">
        <v>79</v>
      </c>
      <c r="AF8" s="2" t="s">
        <v>79</v>
      </c>
      <c r="AG8" s="2" t="s">
        <v>79</v>
      </c>
      <c r="AH8" s="2" t="s">
        <v>79</v>
      </c>
      <c r="AI8" s="2" t="s">
        <v>79</v>
      </c>
      <c r="AJ8" s="2" t="s">
        <v>79</v>
      </c>
      <c r="AK8" s="2" t="s">
        <v>79</v>
      </c>
      <c r="AL8" s="2" t="s">
        <v>79</v>
      </c>
      <c r="AM8" s="2" t="s">
        <v>68</v>
      </c>
      <c r="AN8" s="2" t="s">
        <v>68</v>
      </c>
      <c r="AO8" s="2" t="s">
        <v>68</v>
      </c>
      <c r="AP8" s="2" t="s">
        <v>68</v>
      </c>
      <c r="AQ8" s="2" t="s">
        <v>68</v>
      </c>
      <c r="AR8" s="2" t="s">
        <v>68</v>
      </c>
      <c r="AS8" s="2" t="s">
        <v>68</v>
      </c>
      <c r="AT8" s="2" t="s">
        <v>68</v>
      </c>
      <c r="AU8" s="2" t="s">
        <v>68</v>
      </c>
      <c r="AV8" s="2" t="s">
        <v>68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 t="s">
        <v>132</v>
      </c>
      <c r="BH8" s="2" t="s">
        <v>102</v>
      </c>
      <c r="BI8" s="2">
        <v>2</v>
      </c>
      <c r="BJ8" s="2" t="s">
        <v>76</v>
      </c>
      <c r="BK8" s="2" t="s">
        <v>133</v>
      </c>
      <c r="BL8" s="2" t="s">
        <v>117</v>
      </c>
    </row>
    <row r="9" spans="1:64">
      <c r="A9" s="3">
        <v>8</v>
      </c>
      <c r="B9" s="3" t="s">
        <v>64</v>
      </c>
      <c r="C9" s="3">
        <v>52</v>
      </c>
      <c r="D9" s="3">
        <v>1</v>
      </c>
      <c r="E9" s="3">
        <v>25</v>
      </c>
      <c r="F9" s="3" t="s">
        <v>102</v>
      </c>
      <c r="G9" s="3" t="s">
        <v>95</v>
      </c>
      <c r="H9" s="3" t="s">
        <v>96</v>
      </c>
      <c r="I9" s="3" t="s">
        <v>68</v>
      </c>
      <c r="J9" s="3" t="s">
        <v>69</v>
      </c>
      <c r="K9" s="3">
        <v>7</v>
      </c>
      <c r="L9" s="3">
        <v>5</v>
      </c>
      <c r="M9" s="3" t="s">
        <v>127</v>
      </c>
      <c r="N9" s="3" t="s">
        <v>77</v>
      </c>
      <c r="O9" s="3" t="s">
        <v>134</v>
      </c>
      <c r="P9" s="3" t="s">
        <v>68</v>
      </c>
      <c r="Q9" s="3" t="s">
        <v>135</v>
      </c>
      <c r="R9" s="3" t="s">
        <v>74</v>
      </c>
      <c r="S9" s="9">
        <f>8*5*4</f>
        <v>160</v>
      </c>
      <c r="T9" s="3"/>
      <c r="U9" s="3" t="s">
        <v>136</v>
      </c>
      <c r="V9" s="3" t="s">
        <v>137</v>
      </c>
      <c r="W9" s="3" t="s">
        <v>138</v>
      </c>
      <c r="X9" s="3" t="s">
        <v>68</v>
      </c>
      <c r="Y9" s="3" t="s">
        <v>68</v>
      </c>
      <c r="Z9" s="3" t="s">
        <v>76</v>
      </c>
      <c r="AA9" s="3" t="s">
        <v>115</v>
      </c>
      <c r="AB9" s="3">
        <v>5</v>
      </c>
      <c r="AC9" s="3">
        <v>50</v>
      </c>
      <c r="AD9" s="3">
        <v>8</v>
      </c>
      <c r="AE9" s="3" t="s">
        <v>79</v>
      </c>
      <c r="AF9" s="3" t="s">
        <v>79</v>
      </c>
      <c r="AG9" s="3" t="s">
        <v>79</v>
      </c>
      <c r="AH9" s="3" t="s">
        <v>79</v>
      </c>
      <c r="AI9" s="3" t="s">
        <v>79</v>
      </c>
      <c r="AJ9" s="3" t="s">
        <v>79</v>
      </c>
      <c r="AK9" s="3" t="s">
        <v>79</v>
      </c>
      <c r="AL9" s="3" t="s">
        <v>79</v>
      </c>
      <c r="AM9" s="3" t="s">
        <v>68</v>
      </c>
      <c r="AN9" s="3" t="s">
        <v>68</v>
      </c>
      <c r="AO9" s="3" t="s">
        <v>68</v>
      </c>
      <c r="AP9" s="3" t="s">
        <v>68</v>
      </c>
      <c r="AQ9" s="3" t="s">
        <v>68</v>
      </c>
      <c r="AR9" s="3" t="s">
        <v>76</v>
      </c>
      <c r="AS9" s="3" t="s">
        <v>76</v>
      </c>
      <c r="AT9" s="3" t="s">
        <v>68</v>
      </c>
      <c r="AU9" s="3" t="s">
        <v>76</v>
      </c>
      <c r="AV9" s="3" t="s">
        <v>68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 t="s">
        <v>76</v>
      </c>
      <c r="BH9" s="3" t="s">
        <v>102</v>
      </c>
      <c r="BI9" s="3">
        <v>0</v>
      </c>
      <c r="BJ9" s="3" t="s">
        <v>76</v>
      </c>
      <c r="BK9" s="3" t="s">
        <v>139</v>
      </c>
      <c r="BL9" s="3" t="s">
        <v>140</v>
      </c>
    </row>
    <row r="10" spans="1:64">
      <c r="A10" s="2">
        <v>9</v>
      </c>
      <c r="B10" s="2" t="s">
        <v>101</v>
      </c>
      <c r="C10" s="2">
        <v>48</v>
      </c>
      <c r="D10" s="2">
        <v>4</v>
      </c>
      <c r="E10" s="2">
        <v>1</v>
      </c>
      <c r="F10" s="2" t="s">
        <v>102</v>
      </c>
      <c r="G10" s="2" t="s">
        <v>141</v>
      </c>
      <c r="H10" s="2" t="s">
        <v>96</v>
      </c>
      <c r="I10" s="2" t="s">
        <v>76</v>
      </c>
      <c r="J10" s="2" t="s">
        <v>142</v>
      </c>
      <c r="K10" s="2">
        <v>12</v>
      </c>
      <c r="L10" s="2">
        <v>7</v>
      </c>
      <c r="M10" s="2" t="s">
        <v>127</v>
      </c>
      <c r="N10" s="2" t="s">
        <v>77</v>
      </c>
      <c r="O10" s="2" t="s">
        <v>72</v>
      </c>
      <c r="P10" s="2" t="s">
        <v>68</v>
      </c>
      <c r="Q10" s="2" t="s">
        <v>143</v>
      </c>
      <c r="R10" s="2">
        <v>30</v>
      </c>
      <c r="S10" s="8">
        <v>230</v>
      </c>
      <c r="T10" s="2">
        <v>6</v>
      </c>
      <c r="U10" s="2">
        <v>40</v>
      </c>
      <c r="V10" s="2">
        <v>6</v>
      </c>
      <c r="W10" s="2" t="s">
        <v>144</v>
      </c>
      <c r="X10" s="2" t="s">
        <v>76</v>
      </c>
      <c r="Y10" s="2" t="s">
        <v>68</v>
      </c>
      <c r="Z10" s="2" t="s">
        <v>76</v>
      </c>
      <c r="AA10" s="2" t="s">
        <v>145</v>
      </c>
      <c r="AB10" s="2">
        <v>4</v>
      </c>
      <c r="AC10" s="2">
        <v>75</v>
      </c>
      <c r="AD10" s="2">
        <v>10</v>
      </c>
      <c r="AE10" s="2" t="s">
        <v>79</v>
      </c>
      <c r="AF10" s="2" t="s">
        <v>79</v>
      </c>
      <c r="AG10" s="2" t="s">
        <v>79</v>
      </c>
      <c r="AH10" s="2" t="s">
        <v>79</v>
      </c>
      <c r="AI10" s="2" t="s">
        <v>79</v>
      </c>
      <c r="AJ10" s="2" t="s">
        <v>79</v>
      </c>
      <c r="AK10" s="2" t="s">
        <v>79</v>
      </c>
      <c r="AL10" s="2" t="s">
        <v>79</v>
      </c>
      <c r="AM10" s="2" t="s">
        <v>68</v>
      </c>
      <c r="AN10" s="2" t="s">
        <v>68</v>
      </c>
      <c r="AO10" s="2" t="s">
        <v>68</v>
      </c>
      <c r="AP10" s="2" t="s">
        <v>68</v>
      </c>
      <c r="AQ10" s="2" t="s">
        <v>68</v>
      </c>
      <c r="AR10" s="2" t="s">
        <v>68</v>
      </c>
      <c r="AS10" s="2" t="s">
        <v>68</v>
      </c>
      <c r="AT10" s="2" t="s">
        <v>68</v>
      </c>
      <c r="AU10" s="2" t="s">
        <v>68</v>
      </c>
      <c r="AV10" s="2" t="s">
        <v>68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 t="s">
        <v>76</v>
      </c>
      <c r="BH10" s="2" t="s">
        <v>102</v>
      </c>
      <c r="BI10" s="2">
        <v>1</v>
      </c>
      <c r="BJ10" s="2" t="s">
        <v>76</v>
      </c>
      <c r="BK10" s="2" t="s">
        <v>146</v>
      </c>
      <c r="BL10" s="2" t="s">
        <v>147</v>
      </c>
    </row>
    <row r="11" spans="1:64">
      <c r="A11" s="3">
        <v>10</v>
      </c>
      <c r="B11" s="3" t="s">
        <v>101</v>
      </c>
      <c r="C11" s="3">
        <v>40</v>
      </c>
      <c r="D11" s="3">
        <v>8</v>
      </c>
      <c r="E11" s="3">
        <v>15</v>
      </c>
      <c r="F11" s="3" t="s">
        <v>148</v>
      </c>
      <c r="G11" s="3" t="s">
        <v>95</v>
      </c>
      <c r="H11" s="3" t="s">
        <v>96</v>
      </c>
      <c r="I11" s="3" t="s">
        <v>68</v>
      </c>
      <c r="J11" s="3" t="s">
        <v>69</v>
      </c>
      <c r="K11" s="3">
        <v>7</v>
      </c>
      <c r="L11" s="3">
        <v>6</v>
      </c>
      <c r="M11" s="3" t="s">
        <v>70</v>
      </c>
      <c r="N11" s="3" t="s">
        <v>77</v>
      </c>
      <c r="O11" s="3" t="s">
        <v>149</v>
      </c>
      <c r="P11" s="3" t="s">
        <v>68</v>
      </c>
      <c r="Q11" s="3" t="s">
        <v>143</v>
      </c>
      <c r="R11" s="3" t="s">
        <v>150</v>
      </c>
      <c r="S11" s="9">
        <v>280</v>
      </c>
      <c r="T11" s="3"/>
      <c r="U11" s="3">
        <v>500</v>
      </c>
      <c r="V11" s="3">
        <v>60</v>
      </c>
      <c r="W11" s="3" t="s">
        <v>151</v>
      </c>
      <c r="X11" s="3" t="s">
        <v>68</v>
      </c>
      <c r="Y11" s="3" t="s">
        <v>68</v>
      </c>
      <c r="Z11" s="3" t="s">
        <v>76</v>
      </c>
      <c r="AA11" s="2" t="s">
        <v>145</v>
      </c>
      <c r="AB11" s="3">
        <v>7</v>
      </c>
      <c r="AC11" s="3">
        <v>20</v>
      </c>
      <c r="AD11" s="3">
        <v>10</v>
      </c>
      <c r="AE11" s="3" t="s">
        <v>79</v>
      </c>
      <c r="AF11" s="3" t="s">
        <v>79</v>
      </c>
      <c r="AG11" s="3" t="s">
        <v>79</v>
      </c>
      <c r="AH11" s="3" t="s">
        <v>79</v>
      </c>
      <c r="AI11" s="3" t="s">
        <v>79</v>
      </c>
      <c r="AJ11" s="3" t="s">
        <v>79</v>
      </c>
      <c r="AK11" s="3" t="s">
        <v>79</v>
      </c>
      <c r="AL11" s="3" t="s">
        <v>79</v>
      </c>
      <c r="AM11" s="3" t="s">
        <v>68</v>
      </c>
      <c r="AN11" s="3" t="s">
        <v>68</v>
      </c>
      <c r="AO11" s="3" t="s">
        <v>68</v>
      </c>
      <c r="AP11" s="3" t="s">
        <v>76</v>
      </c>
      <c r="AQ11" s="3" t="s">
        <v>68</v>
      </c>
      <c r="AR11" s="3" t="s">
        <v>76</v>
      </c>
      <c r="AS11" s="3" t="s">
        <v>76</v>
      </c>
      <c r="AT11" s="3" t="s">
        <v>76</v>
      </c>
      <c r="AU11" s="3" t="s">
        <v>76</v>
      </c>
      <c r="AV11" s="3" t="s">
        <v>68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 t="s">
        <v>68</v>
      </c>
      <c r="BH11" s="3" t="s">
        <v>107</v>
      </c>
      <c r="BI11" s="3">
        <v>0</v>
      </c>
      <c r="BJ11" s="3" t="s">
        <v>76</v>
      </c>
      <c r="BK11" s="3" t="s">
        <v>152</v>
      </c>
      <c r="BL11" s="3" t="s">
        <v>153</v>
      </c>
    </row>
    <row r="12" spans="1:64">
      <c r="A12" s="2">
        <v>11</v>
      </c>
      <c r="B12" s="2" t="s">
        <v>64</v>
      </c>
      <c r="C12" s="2">
        <v>31</v>
      </c>
      <c r="D12" s="2">
        <v>7</v>
      </c>
      <c r="E12" s="2">
        <v>1</v>
      </c>
      <c r="F12" s="2" t="s">
        <v>102</v>
      </c>
      <c r="G12" s="2" t="s">
        <v>95</v>
      </c>
      <c r="H12" s="2" t="s">
        <v>96</v>
      </c>
      <c r="I12" s="2" t="s">
        <v>68</v>
      </c>
      <c r="J12" s="2" t="s">
        <v>69</v>
      </c>
      <c r="K12" s="2">
        <v>5</v>
      </c>
      <c r="L12" s="2">
        <v>6</v>
      </c>
      <c r="M12" s="2" t="s">
        <v>70</v>
      </c>
      <c r="N12" s="2" t="s">
        <v>77</v>
      </c>
      <c r="O12" s="2" t="s">
        <v>154</v>
      </c>
      <c r="P12" s="2" t="s">
        <v>76</v>
      </c>
      <c r="Q12" s="2" t="s">
        <v>69</v>
      </c>
      <c r="R12" s="2" t="s">
        <v>155</v>
      </c>
      <c r="S12" s="8">
        <v>250</v>
      </c>
      <c r="T12" s="2"/>
      <c r="U12" s="2">
        <v>360</v>
      </c>
      <c r="V12" s="2">
        <v>180</v>
      </c>
      <c r="W12" s="2" t="s">
        <v>156</v>
      </c>
      <c r="X12" s="2" t="s">
        <v>68</v>
      </c>
      <c r="Y12" s="2" t="s">
        <v>68</v>
      </c>
      <c r="Z12" s="2" t="s">
        <v>76</v>
      </c>
      <c r="AA12" s="2" t="s">
        <v>145</v>
      </c>
      <c r="AB12" s="2">
        <v>10</v>
      </c>
      <c r="AC12" s="2" t="s">
        <v>69</v>
      </c>
      <c r="AD12" s="2">
        <v>12</v>
      </c>
      <c r="AE12" s="2" t="s">
        <v>79</v>
      </c>
      <c r="AF12" s="2" t="s">
        <v>79</v>
      </c>
      <c r="AG12" s="2" t="s">
        <v>79</v>
      </c>
      <c r="AH12" s="2" t="s">
        <v>79</v>
      </c>
      <c r="AI12" s="2" t="s">
        <v>79</v>
      </c>
      <c r="AJ12" s="2" t="s">
        <v>79</v>
      </c>
      <c r="AK12" s="2" t="s">
        <v>79</v>
      </c>
      <c r="AL12" s="2" t="s">
        <v>79</v>
      </c>
      <c r="AM12" s="2" t="s">
        <v>68</v>
      </c>
      <c r="AN12" s="2" t="s">
        <v>68</v>
      </c>
      <c r="AO12" s="2" t="s">
        <v>68</v>
      </c>
      <c r="AP12" s="2" t="s">
        <v>68</v>
      </c>
      <c r="AQ12" s="2" t="s">
        <v>68</v>
      </c>
      <c r="AR12" s="2" t="s">
        <v>76</v>
      </c>
      <c r="AS12" s="2" t="s">
        <v>76</v>
      </c>
      <c r="AT12" s="2" t="s">
        <v>68</v>
      </c>
      <c r="AU12" s="2" t="s">
        <v>76</v>
      </c>
      <c r="AV12" s="2" t="s">
        <v>68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 t="s">
        <v>76</v>
      </c>
      <c r="BG12" s="2" t="s">
        <v>76</v>
      </c>
      <c r="BH12" s="2" t="s">
        <v>107</v>
      </c>
      <c r="BI12" s="2">
        <v>0</v>
      </c>
      <c r="BJ12" s="2" t="s">
        <v>68</v>
      </c>
      <c r="BK12" s="2" t="s">
        <v>157</v>
      </c>
      <c r="BL12" s="2" t="s">
        <v>158</v>
      </c>
    </row>
    <row r="13" spans="1:64">
      <c r="A13" s="3">
        <v>12</v>
      </c>
      <c r="B13" s="3" t="s">
        <v>101</v>
      </c>
      <c r="C13" s="3">
        <v>18</v>
      </c>
      <c r="D13" s="3">
        <v>2</v>
      </c>
      <c r="E13" s="3">
        <v>1</v>
      </c>
      <c r="F13" s="3" t="s">
        <v>159</v>
      </c>
      <c r="G13" s="3" t="s">
        <v>95</v>
      </c>
      <c r="H13" s="3" t="s">
        <v>96</v>
      </c>
      <c r="I13" s="3" t="s">
        <v>68</v>
      </c>
      <c r="J13" s="3" t="s">
        <v>69</v>
      </c>
      <c r="K13" s="3">
        <v>7</v>
      </c>
      <c r="L13" s="3">
        <v>6</v>
      </c>
      <c r="M13" s="3" t="s">
        <v>127</v>
      </c>
      <c r="N13" s="3" t="s">
        <v>77</v>
      </c>
      <c r="O13" s="3" t="s">
        <v>72</v>
      </c>
      <c r="P13" s="3" t="s">
        <v>68</v>
      </c>
      <c r="Q13" s="3" t="s">
        <v>160</v>
      </c>
      <c r="R13" s="3">
        <v>30</v>
      </c>
      <c r="S13" s="9">
        <v>290</v>
      </c>
      <c r="T13" s="3"/>
      <c r="U13" s="3">
        <v>200</v>
      </c>
      <c r="V13" s="3">
        <v>15</v>
      </c>
      <c r="W13" s="3" t="s">
        <v>161</v>
      </c>
      <c r="X13" s="3" t="s">
        <v>68</v>
      </c>
      <c r="Y13" s="3" t="s">
        <v>68</v>
      </c>
      <c r="Z13" s="3" t="s">
        <v>76</v>
      </c>
      <c r="AA13" s="2" t="s">
        <v>145</v>
      </c>
      <c r="AB13" s="3">
        <v>7</v>
      </c>
      <c r="AC13" s="3">
        <v>1000</v>
      </c>
      <c r="AD13" s="3">
        <v>15</v>
      </c>
      <c r="AE13" s="3" t="s">
        <v>79</v>
      </c>
      <c r="AF13" s="3" t="s">
        <v>79</v>
      </c>
      <c r="AG13" s="3" t="s">
        <v>79</v>
      </c>
      <c r="AH13" s="3" t="s">
        <v>79</v>
      </c>
      <c r="AI13" s="3" t="s">
        <v>76</v>
      </c>
      <c r="AJ13" s="3" t="s">
        <v>79</v>
      </c>
      <c r="AK13" s="3" t="s">
        <v>79</v>
      </c>
      <c r="AL13" s="3" t="s">
        <v>76</v>
      </c>
      <c r="AM13" s="3" t="s">
        <v>76</v>
      </c>
      <c r="AN13" s="3" t="s">
        <v>68</v>
      </c>
      <c r="AO13" s="3" t="s">
        <v>76</v>
      </c>
      <c r="AP13" s="3" t="s">
        <v>76</v>
      </c>
      <c r="AQ13" s="3" t="s">
        <v>68</v>
      </c>
      <c r="AR13" s="3" t="s">
        <v>68</v>
      </c>
      <c r="AS13" s="3" t="s">
        <v>68</v>
      </c>
      <c r="AT13" s="3" t="s">
        <v>76</v>
      </c>
      <c r="AU13" s="3" t="s">
        <v>76</v>
      </c>
      <c r="AV13" s="3" t="s">
        <v>76</v>
      </c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 t="s">
        <v>68</v>
      </c>
      <c r="BH13" s="3" t="s">
        <v>162</v>
      </c>
      <c r="BI13" s="3">
        <v>0</v>
      </c>
      <c r="BJ13" s="3" t="s">
        <v>68</v>
      </c>
      <c r="BK13" s="3" t="s">
        <v>163</v>
      </c>
      <c r="BL13" s="3" t="s">
        <v>164</v>
      </c>
    </row>
    <row r="14" spans="1:64">
      <c r="A14" s="2">
        <v>13</v>
      </c>
      <c r="B14" s="2" t="s">
        <v>64</v>
      </c>
      <c r="C14" s="2">
        <v>37</v>
      </c>
      <c r="D14" s="2">
        <v>5</v>
      </c>
      <c r="E14" s="2">
        <v>10</v>
      </c>
      <c r="F14" s="2" t="s">
        <v>102</v>
      </c>
      <c r="G14" s="2" t="s">
        <v>165</v>
      </c>
      <c r="H14" s="2" t="s">
        <v>96</v>
      </c>
      <c r="I14" s="2" t="s">
        <v>68</v>
      </c>
      <c r="J14" s="2" t="s">
        <v>69</v>
      </c>
      <c r="K14" s="2">
        <v>7</v>
      </c>
      <c r="L14" s="2">
        <v>6</v>
      </c>
      <c r="M14" s="2" t="s">
        <v>127</v>
      </c>
      <c r="N14" s="2" t="s">
        <v>77</v>
      </c>
      <c r="O14" s="2" t="s">
        <v>103</v>
      </c>
      <c r="P14" s="2" t="s">
        <v>68</v>
      </c>
      <c r="Q14" s="2" t="s">
        <v>160</v>
      </c>
      <c r="R14" s="2">
        <v>30</v>
      </c>
      <c r="S14" s="8">
        <v>260</v>
      </c>
      <c r="T14" s="2"/>
      <c r="U14" s="2">
        <v>800</v>
      </c>
      <c r="V14" s="2" t="s">
        <v>166</v>
      </c>
      <c r="W14" s="2"/>
      <c r="X14" s="2"/>
      <c r="Y14" s="2" t="s">
        <v>68</v>
      </c>
      <c r="Z14" s="2" t="s">
        <v>76</v>
      </c>
      <c r="AA14" s="2" t="s">
        <v>115</v>
      </c>
      <c r="AB14" s="2">
        <v>2</v>
      </c>
      <c r="AC14" s="2">
        <v>135</v>
      </c>
      <c r="AD14" s="2">
        <v>8</v>
      </c>
      <c r="AE14" s="2" t="s">
        <v>79</v>
      </c>
      <c r="AF14" s="2" t="s">
        <v>79</v>
      </c>
      <c r="AG14" s="2" t="s">
        <v>79</v>
      </c>
      <c r="AH14" s="2" t="s">
        <v>79</v>
      </c>
      <c r="AI14" s="2" t="s">
        <v>79</v>
      </c>
      <c r="AJ14" s="2" t="s">
        <v>79</v>
      </c>
      <c r="AK14" s="2" t="s">
        <v>79</v>
      </c>
      <c r="AL14" s="2" t="s">
        <v>79</v>
      </c>
      <c r="AM14" s="2" t="s">
        <v>76</v>
      </c>
      <c r="AN14" s="2" t="s">
        <v>68</v>
      </c>
      <c r="AO14" s="2" t="s">
        <v>76</v>
      </c>
      <c r="AP14" s="2" t="s">
        <v>76</v>
      </c>
      <c r="AQ14" s="2" t="s">
        <v>68</v>
      </c>
      <c r="AR14" s="2" t="s">
        <v>68</v>
      </c>
      <c r="AS14" s="2" t="s">
        <v>68</v>
      </c>
      <c r="AT14" s="2" t="s">
        <v>76</v>
      </c>
      <c r="AU14" s="2" t="s">
        <v>76</v>
      </c>
      <c r="AV14" s="2" t="s">
        <v>76</v>
      </c>
      <c r="AW14" s="2" t="s">
        <v>68</v>
      </c>
      <c r="AX14" s="2" t="s">
        <v>68</v>
      </c>
      <c r="AY14" s="2" t="s">
        <v>68</v>
      </c>
      <c r="AZ14" s="2" t="s">
        <v>68</v>
      </c>
      <c r="BA14" s="2" t="s">
        <v>68</v>
      </c>
      <c r="BB14" s="2" t="s">
        <v>76</v>
      </c>
      <c r="BC14" s="2" t="s">
        <v>76</v>
      </c>
      <c r="BD14" s="2" t="s">
        <v>76</v>
      </c>
      <c r="BE14" s="2" t="s">
        <v>68</v>
      </c>
      <c r="BF14" s="2" t="s">
        <v>76</v>
      </c>
      <c r="BG14" s="2" t="s">
        <v>76</v>
      </c>
      <c r="BH14" s="2" t="s">
        <v>158</v>
      </c>
      <c r="BI14" s="2">
        <v>1</v>
      </c>
      <c r="BJ14" s="2" t="s">
        <v>76</v>
      </c>
      <c r="BK14" s="2" t="s">
        <v>167</v>
      </c>
      <c r="BL14" s="2" t="s">
        <v>168</v>
      </c>
    </row>
    <row r="15" spans="1:64">
      <c r="A15" s="3">
        <v>14</v>
      </c>
      <c r="B15" s="3" t="s">
        <v>101</v>
      </c>
      <c r="C15" s="3">
        <v>35</v>
      </c>
      <c r="D15" s="3">
        <v>3</v>
      </c>
      <c r="E15" s="3">
        <v>2</v>
      </c>
      <c r="F15" s="3" t="s">
        <v>169</v>
      </c>
      <c r="G15" s="3" t="s">
        <v>95</v>
      </c>
      <c r="H15" s="3" t="s">
        <v>96</v>
      </c>
      <c r="I15" s="3" t="s">
        <v>68</v>
      </c>
      <c r="J15" s="3" t="s">
        <v>69</v>
      </c>
      <c r="K15" s="3">
        <v>7</v>
      </c>
      <c r="L15" s="3">
        <v>7</v>
      </c>
      <c r="M15" s="3" t="s">
        <v>127</v>
      </c>
      <c r="N15" s="3" t="s">
        <v>77</v>
      </c>
      <c r="O15" s="3" t="s">
        <v>72</v>
      </c>
      <c r="P15" s="3" t="s">
        <v>68</v>
      </c>
      <c r="Q15" s="3" t="s">
        <v>160</v>
      </c>
      <c r="R15" s="3">
        <v>45</v>
      </c>
      <c r="S15" s="9">
        <v>300</v>
      </c>
      <c r="T15" s="3"/>
      <c r="U15" s="3">
        <v>50</v>
      </c>
      <c r="V15" s="3">
        <v>6</v>
      </c>
      <c r="W15" s="3"/>
      <c r="X15" s="3" t="s">
        <v>68</v>
      </c>
      <c r="Y15" s="3" t="s">
        <v>68</v>
      </c>
      <c r="Z15" s="3" t="s">
        <v>76</v>
      </c>
      <c r="AA15" s="2" t="s">
        <v>145</v>
      </c>
      <c r="AB15" s="3">
        <v>2</v>
      </c>
      <c r="AC15" s="3">
        <v>50</v>
      </c>
      <c r="AD15" s="3">
        <v>5</v>
      </c>
      <c r="AE15" s="3" t="s">
        <v>79</v>
      </c>
      <c r="AF15" s="3" t="s">
        <v>79</v>
      </c>
      <c r="AG15" s="3" t="s">
        <v>79</v>
      </c>
      <c r="AH15" s="3" t="s">
        <v>79</v>
      </c>
      <c r="AI15" s="3" t="s">
        <v>79</v>
      </c>
      <c r="AJ15" s="3" t="s">
        <v>79</v>
      </c>
      <c r="AK15" s="3" t="s">
        <v>79</v>
      </c>
      <c r="AL15" s="3" t="s">
        <v>79</v>
      </c>
      <c r="AM15" s="3" t="s">
        <v>68</v>
      </c>
      <c r="AN15" s="3" t="s">
        <v>68</v>
      </c>
      <c r="AO15" s="3" t="s">
        <v>68</v>
      </c>
      <c r="AP15" s="3" t="s">
        <v>68</v>
      </c>
      <c r="AQ15" s="3" t="s">
        <v>68</v>
      </c>
      <c r="AR15" s="3" t="s">
        <v>68</v>
      </c>
      <c r="AS15" s="3" t="s">
        <v>68</v>
      </c>
      <c r="AT15" s="3" t="s">
        <v>68</v>
      </c>
      <c r="AU15" s="3" t="s">
        <v>68</v>
      </c>
      <c r="AV15" s="3" t="s">
        <v>68</v>
      </c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 t="s">
        <v>76</v>
      </c>
      <c r="BH15" s="3" t="s">
        <v>158</v>
      </c>
      <c r="BI15" s="3">
        <v>1</v>
      </c>
      <c r="BJ15" s="3" t="s">
        <v>68</v>
      </c>
      <c r="BK15" s="3" t="s">
        <v>170</v>
      </c>
      <c r="BL15" s="3" t="s">
        <v>171</v>
      </c>
    </row>
    <row r="16" spans="1:64">
      <c r="A16" s="2">
        <v>15</v>
      </c>
      <c r="B16" s="2" t="s">
        <v>64</v>
      </c>
      <c r="C16" s="2">
        <v>47</v>
      </c>
      <c r="D16" s="2">
        <v>7</v>
      </c>
      <c r="E16" s="2">
        <v>14</v>
      </c>
      <c r="F16" s="2" t="s">
        <v>172</v>
      </c>
      <c r="G16" s="2" t="s">
        <v>95</v>
      </c>
      <c r="H16" s="2" t="s">
        <v>96</v>
      </c>
      <c r="I16" s="2" t="s">
        <v>68</v>
      </c>
      <c r="J16" s="2" t="s">
        <v>69</v>
      </c>
      <c r="K16" s="2">
        <v>6</v>
      </c>
      <c r="L16" s="2">
        <v>4</v>
      </c>
      <c r="M16" s="2" t="s">
        <v>127</v>
      </c>
      <c r="N16" s="2" t="s">
        <v>77</v>
      </c>
      <c r="O16" s="2" t="s">
        <v>72</v>
      </c>
      <c r="P16" s="2" t="s">
        <v>76</v>
      </c>
      <c r="Q16" s="2" t="s">
        <v>69</v>
      </c>
      <c r="R16" s="2">
        <v>20</v>
      </c>
      <c r="S16" s="8">
        <v>120</v>
      </c>
      <c r="T16" s="2"/>
      <c r="U16" s="2">
        <v>10</v>
      </c>
      <c r="V16" s="2">
        <v>3</v>
      </c>
      <c r="W16" s="2" t="s">
        <v>173</v>
      </c>
      <c r="X16" s="2" t="s">
        <v>68</v>
      </c>
      <c r="Y16" s="2" t="s">
        <v>68</v>
      </c>
      <c r="Z16" s="2" t="s">
        <v>76</v>
      </c>
      <c r="AA16" s="2" t="s">
        <v>115</v>
      </c>
      <c r="AB16" s="2">
        <v>2</v>
      </c>
      <c r="AC16" s="2" t="s">
        <v>69</v>
      </c>
      <c r="AD16" s="2">
        <v>10</v>
      </c>
      <c r="AE16" s="2" t="s">
        <v>79</v>
      </c>
      <c r="AF16" s="2" t="s">
        <v>79</v>
      </c>
      <c r="AG16" s="2" t="s">
        <v>79</v>
      </c>
      <c r="AH16" s="2" t="s">
        <v>79</v>
      </c>
      <c r="AI16" s="2" t="s">
        <v>79</v>
      </c>
      <c r="AJ16" s="2" t="s">
        <v>79</v>
      </c>
      <c r="AK16" s="2" t="s">
        <v>79</v>
      </c>
      <c r="AL16" s="2" t="s">
        <v>79</v>
      </c>
      <c r="AM16" s="2" t="s">
        <v>68</v>
      </c>
      <c r="AN16" s="2" t="s">
        <v>68</v>
      </c>
      <c r="AO16" s="2" t="s">
        <v>68</v>
      </c>
      <c r="AP16" s="2" t="s">
        <v>76</v>
      </c>
      <c r="AQ16" s="2" t="s">
        <v>68</v>
      </c>
      <c r="AR16" s="2" t="s">
        <v>76</v>
      </c>
      <c r="AS16" s="2" t="s">
        <v>76</v>
      </c>
      <c r="AT16" s="2" t="s">
        <v>76</v>
      </c>
      <c r="AU16" s="2" t="s">
        <v>68</v>
      </c>
      <c r="AV16" s="2" t="s">
        <v>76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 t="s">
        <v>76</v>
      </c>
      <c r="BH16" s="2"/>
      <c r="BI16" s="2">
        <v>0</v>
      </c>
      <c r="BJ16" s="2" t="s">
        <v>76</v>
      </c>
      <c r="BK16" s="2" t="s">
        <v>157</v>
      </c>
      <c r="BL16" s="2" t="s">
        <v>174</v>
      </c>
    </row>
    <row r="17" spans="1:64">
      <c r="A17" s="3">
        <v>16</v>
      </c>
      <c r="B17" s="3" t="s">
        <v>101</v>
      </c>
      <c r="C17" s="3">
        <v>28</v>
      </c>
      <c r="D17" s="3">
        <v>7</v>
      </c>
      <c r="E17" s="3">
        <v>11</v>
      </c>
      <c r="F17" s="3" t="s">
        <v>102</v>
      </c>
      <c r="G17" s="3" t="s">
        <v>95</v>
      </c>
      <c r="H17" s="3" t="s">
        <v>96</v>
      </c>
      <c r="I17" s="3" t="s">
        <v>68</v>
      </c>
      <c r="J17" s="3" t="s">
        <v>175</v>
      </c>
      <c r="K17" s="3">
        <v>6</v>
      </c>
      <c r="L17" s="3">
        <v>7</v>
      </c>
      <c r="M17" s="3" t="s">
        <v>127</v>
      </c>
      <c r="N17" s="3" t="s">
        <v>77</v>
      </c>
      <c r="O17" s="3" t="s">
        <v>72</v>
      </c>
      <c r="P17" s="3" t="s">
        <v>76</v>
      </c>
      <c r="Q17" s="3" t="s">
        <v>69</v>
      </c>
      <c r="R17" s="3">
        <v>5</v>
      </c>
      <c r="S17" s="9">
        <f>10*7*4</f>
        <v>280</v>
      </c>
      <c r="T17" s="3"/>
      <c r="U17" s="3">
        <v>8</v>
      </c>
      <c r="V17" s="3">
        <v>3</v>
      </c>
      <c r="W17" s="3"/>
      <c r="X17" s="3"/>
      <c r="Y17" s="3" t="s">
        <v>68</v>
      </c>
      <c r="Z17" s="3" t="s">
        <v>76</v>
      </c>
      <c r="AA17" s="2" t="s">
        <v>145</v>
      </c>
      <c r="AB17" s="3">
        <v>1</v>
      </c>
      <c r="AC17" s="3"/>
      <c r="AD17" s="3">
        <v>5</v>
      </c>
      <c r="AE17" s="3" t="s">
        <v>79</v>
      </c>
      <c r="AF17" s="3" t="s">
        <v>79</v>
      </c>
      <c r="AG17" s="3" t="s">
        <v>79</v>
      </c>
      <c r="AH17" s="3" t="s">
        <v>79</v>
      </c>
      <c r="AI17" s="3" t="s">
        <v>79</v>
      </c>
      <c r="AJ17" s="3" t="s">
        <v>79</v>
      </c>
      <c r="AK17" s="3" t="s">
        <v>79</v>
      </c>
      <c r="AL17" s="3" t="s">
        <v>79</v>
      </c>
      <c r="AM17" s="3" t="s">
        <v>68</v>
      </c>
      <c r="AN17" s="3" t="s">
        <v>68</v>
      </c>
      <c r="AO17" s="3" t="s">
        <v>68</v>
      </c>
      <c r="AP17" s="3" t="s">
        <v>68</v>
      </c>
      <c r="AQ17" s="3" t="s">
        <v>68</v>
      </c>
      <c r="AR17" s="3" t="s">
        <v>76</v>
      </c>
      <c r="AS17" s="3" t="s">
        <v>76</v>
      </c>
      <c r="AT17" s="3" t="s">
        <v>68</v>
      </c>
      <c r="AU17" s="3" t="s">
        <v>68</v>
      </c>
      <c r="AV17" s="3" t="s">
        <v>68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 t="s">
        <v>76</v>
      </c>
      <c r="BH17" s="3" t="s">
        <v>158</v>
      </c>
      <c r="BI17" s="3">
        <v>0</v>
      </c>
      <c r="BJ17" s="3" t="s">
        <v>76</v>
      </c>
      <c r="BK17" s="3" t="s">
        <v>176</v>
      </c>
      <c r="BL17" s="3" t="s">
        <v>177</v>
      </c>
    </row>
    <row r="18" spans="1:64">
      <c r="A18" s="2">
        <v>17</v>
      </c>
      <c r="B18" s="2" t="s">
        <v>64</v>
      </c>
      <c r="C18" s="2">
        <v>50</v>
      </c>
      <c r="D18" s="2">
        <v>5</v>
      </c>
      <c r="E18" s="2">
        <v>3</v>
      </c>
      <c r="F18" s="2" t="s">
        <v>178</v>
      </c>
      <c r="G18" s="2" t="s">
        <v>95</v>
      </c>
      <c r="H18" s="2" t="s">
        <v>96</v>
      </c>
      <c r="I18" s="2" t="s">
        <v>68</v>
      </c>
      <c r="J18" s="2" t="s">
        <v>76</v>
      </c>
      <c r="K18" s="2">
        <v>8</v>
      </c>
      <c r="L18" s="2">
        <v>4</v>
      </c>
      <c r="M18" s="2" t="s">
        <v>70</v>
      </c>
      <c r="N18" s="2" t="s">
        <v>77</v>
      </c>
      <c r="O18" s="2" t="s">
        <v>72</v>
      </c>
      <c r="P18" s="2" t="s">
        <v>68</v>
      </c>
      <c r="Q18" s="2" t="s">
        <v>160</v>
      </c>
      <c r="R18" s="2" t="s">
        <v>68</v>
      </c>
      <c r="S18" s="8">
        <v>120</v>
      </c>
      <c r="T18" s="2"/>
      <c r="U18" s="2"/>
      <c r="V18" s="2"/>
      <c r="W18" s="2"/>
      <c r="X18" s="2"/>
      <c r="Y18" s="2" t="s">
        <v>68</v>
      </c>
      <c r="Z18" s="2" t="s">
        <v>76</v>
      </c>
      <c r="AA18" s="2" t="s">
        <v>115</v>
      </c>
      <c r="AB18" s="2" t="s">
        <v>179</v>
      </c>
      <c r="AC18" s="2"/>
      <c r="AD18" s="2">
        <v>10</v>
      </c>
      <c r="AE18" s="2" t="s">
        <v>79</v>
      </c>
      <c r="AF18" s="2" t="s">
        <v>79</v>
      </c>
      <c r="AG18" s="2" t="s">
        <v>79</v>
      </c>
      <c r="AH18" s="2" t="s">
        <v>79</v>
      </c>
      <c r="AI18" s="2" t="s">
        <v>79</v>
      </c>
      <c r="AJ18" s="2" t="s">
        <v>79</v>
      </c>
      <c r="AK18" s="2" t="s">
        <v>79</v>
      </c>
      <c r="AL18" s="2" t="s">
        <v>79</v>
      </c>
      <c r="AM18" s="2" t="s">
        <v>68</v>
      </c>
      <c r="AN18" s="2" t="s">
        <v>68</v>
      </c>
      <c r="AO18" s="2" t="s">
        <v>68</v>
      </c>
      <c r="AP18" s="2" t="s">
        <v>76</v>
      </c>
      <c r="AQ18" s="2" t="s">
        <v>68</v>
      </c>
      <c r="AR18" s="2" t="s">
        <v>68</v>
      </c>
      <c r="AS18" s="2" t="s">
        <v>68</v>
      </c>
      <c r="AT18" s="2" t="s">
        <v>68</v>
      </c>
      <c r="AU18" s="2" t="s">
        <v>76</v>
      </c>
      <c r="AV18" s="2" t="s">
        <v>68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>
        <v>0</v>
      </c>
      <c r="BJ18" s="2"/>
      <c r="BK18" s="2" t="s">
        <v>157</v>
      </c>
      <c r="BL18" s="2" t="s">
        <v>116</v>
      </c>
    </row>
    <row r="19" spans="1:64">
      <c r="A19" s="3">
        <v>18</v>
      </c>
      <c r="B19" s="3" t="s">
        <v>64</v>
      </c>
      <c r="C19" s="3">
        <v>36</v>
      </c>
      <c r="D19" s="3">
        <v>4</v>
      </c>
      <c r="E19" s="3">
        <v>20</v>
      </c>
      <c r="F19" s="3" t="s">
        <v>180</v>
      </c>
      <c r="G19" s="3" t="s">
        <v>95</v>
      </c>
      <c r="H19" s="3" t="s">
        <v>67</v>
      </c>
      <c r="I19" s="3" t="s">
        <v>68</v>
      </c>
      <c r="J19" s="3" t="s">
        <v>69</v>
      </c>
      <c r="K19" s="3">
        <v>7</v>
      </c>
      <c r="L19" s="3">
        <v>7</v>
      </c>
      <c r="M19" s="3" t="s">
        <v>70</v>
      </c>
      <c r="N19" s="3" t="s">
        <v>71</v>
      </c>
      <c r="O19" s="3" t="s">
        <v>181</v>
      </c>
      <c r="P19" s="3" t="s">
        <v>68</v>
      </c>
      <c r="Q19" s="3" t="s">
        <v>160</v>
      </c>
      <c r="R19" s="3" t="s">
        <v>182</v>
      </c>
      <c r="S19" s="9">
        <v>140</v>
      </c>
      <c r="T19" s="3"/>
      <c r="U19" s="3">
        <v>500</v>
      </c>
      <c r="V19" s="3">
        <v>33</v>
      </c>
      <c r="W19" s="3"/>
      <c r="X19" s="3"/>
      <c r="Y19" s="3" t="s">
        <v>68</v>
      </c>
      <c r="Z19" s="3" t="s">
        <v>76</v>
      </c>
      <c r="AA19" s="2" t="s">
        <v>145</v>
      </c>
      <c r="AB19" s="3">
        <v>1</v>
      </c>
      <c r="AC19" s="3">
        <v>200</v>
      </c>
      <c r="AD19" s="3">
        <v>15</v>
      </c>
      <c r="AE19" s="3" t="s">
        <v>79</v>
      </c>
      <c r="AF19" s="3" t="s">
        <v>79</v>
      </c>
      <c r="AG19" s="3" t="s">
        <v>79</v>
      </c>
      <c r="AH19" s="3" t="s">
        <v>79</v>
      </c>
      <c r="AI19" s="3" t="s">
        <v>79</v>
      </c>
      <c r="AJ19" s="3" t="s">
        <v>79</v>
      </c>
      <c r="AK19" s="3" t="s">
        <v>79</v>
      </c>
      <c r="AL19" s="3" t="s">
        <v>79</v>
      </c>
      <c r="AM19" s="3" t="s">
        <v>68</v>
      </c>
      <c r="AN19" s="3" t="s">
        <v>68</v>
      </c>
      <c r="AO19" s="3" t="s">
        <v>68</v>
      </c>
      <c r="AP19" s="3" t="s">
        <v>68</v>
      </c>
      <c r="AQ19" s="3" t="s">
        <v>68</v>
      </c>
      <c r="AR19" s="3" t="s">
        <v>68</v>
      </c>
      <c r="AS19" s="3" t="s">
        <v>68</v>
      </c>
      <c r="AT19" s="3" t="s">
        <v>68</v>
      </c>
      <c r="AU19" s="3" t="s">
        <v>68</v>
      </c>
      <c r="AV19" s="3" t="s">
        <v>68</v>
      </c>
      <c r="AW19" s="3" t="s">
        <v>76</v>
      </c>
      <c r="AX19" s="3" t="s">
        <v>76</v>
      </c>
      <c r="AY19" s="3" t="s">
        <v>76</v>
      </c>
      <c r="AZ19" s="3" t="s">
        <v>76</v>
      </c>
      <c r="BA19" s="3" t="s">
        <v>76</v>
      </c>
      <c r="BB19" s="3" t="s">
        <v>68</v>
      </c>
      <c r="BC19" s="3" t="s">
        <v>68</v>
      </c>
      <c r="BD19" s="3" t="s">
        <v>68</v>
      </c>
      <c r="BE19" s="3" t="s">
        <v>68</v>
      </c>
      <c r="BF19" s="3" t="s">
        <v>68</v>
      </c>
      <c r="BG19" s="3" t="s">
        <v>76</v>
      </c>
      <c r="BH19" s="3" t="s">
        <v>102</v>
      </c>
      <c r="BI19" s="3">
        <v>1</v>
      </c>
      <c r="BJ19" s="3" t="s">
        <v>68</v>
      </c>
      <c r="BK19" s="3" t="s">
        <v>139</v>
      </c>
      <c r="BL19" s="3" t="s">
        <v>183</v>
      </c>
    </row>
    <row r="20" spans="1:64">
      <c r="A20" s="2">
        <v>19</v>
      </c>
      <c r="B20" s="2" t="s">
        <v>64</v>
      </c>
      <c r="C20" s="2">
        <v>41</v>
      </c>
      <c r="D20" s="2">
        <v>3</v>
      </c>
      <c r="E20" s="2">
        <v>16</v>
      </c>
      <c r="F20" s="2" t="s">
        <v>102</v>
      </c>
      <c r="G20" s="2" t="s">
        <v>95</v>
      </c>
      <c r="H20" s="2" t="s">
        <v>67</v>
      </c>
      <c r="I20" s="2" t="s">
        <v>68</v>
      </c>
      <c r="J20" s="2" t="s">
        <v>69</v>
      </c>
      <c r="K20" s="2">
        <v>7</v>
      </c>
      <c r="L20" s="2">
        <v>5</v>
      </c>
      <c r="M20" s="2" t="s">
        <v>70</v>
      </c>
      <c r="N20" s="2" t="s">
        <v>71</v>
      </c>
      <c r="O20" s="2" t="s">
        <v>72</v>
      </c>
      <c r="P20" s="2" t="s">
        <v>68</v>
      </c>
      <c r="Q20" s="2" t="s">
        <v>160</v>
      </c>
      <c r="R20" s="2" t="s">
        <v>182</v>
      </c>
      <c r="S20" s="8">
        <v>130</v>
      </c>
      <c r="T20" s="2"/>
      <c r="U20" s="2">
        <v>500</v>
      </c>
      <c r="V20" s="2">
        <v>40</v>
      </c>
      <c r="W20" s="2" t="s">
        <v>184</v>
      </c>
      <c r="X20" s="2" t="s">
        <v>68</v>
      </c>
      <c r="Y20" s="2" t="s">
        <v>68</v>
      </c>
      <c r="Z20" s="2" t="s">
        <v>76</v>
      </c>
      <c r="AA20" s="2" t="s">
        <v>145</v>
      </c>
      <c r="AB20" s="2">
        <v>1</v>
      </c>
      <c r="AC20" s="2">
        <v>200</v>
      </c>
      <c r="AD20" s="2">
        <v>15</v>
      </c>
      <c r="AE20" s="2" t="s">
        <v>79</v>
      </c>
      <c r="AF20" s="2" t="s">
        <v>79</v>
      </c>
      <c r="AG20" s="2" t="s">
        <v>79</v>
      </c>
      <c r="AH20" s="2" t="s">
        <v>79</v>
      </c>
      <c r="AI20" s="2" t="s">
        <v>79</v>
      </c>
      <c r="AJ20" s="2" t="s">
        <v>79</v>
      </c>
      <c r="AK20" s="2" t="s">
        <v>79</v>
      </c>
      <c r="AL20" s="2" t="s">
        <v>79</v>
      </c>
      <c r="AM20" s="2" t="s">
        <v>68</v>
      </c>
      <c r="AN20" s="2" t="s">
        <v>68</v>
      </c>
      <c r="AO20" s="2" t="s">
        <v>68</v>
      </c>
      <c r="AP20" s="2" t="s">
        <v>68</v>
      </c>
      <c r="AQ20" s="2" t="s">
        <v>68</v>
      </c>
      <c r="AR20" s="2" t="s">
        <v>68</v>
      </c>
      <c r="AS20" s="2" t="s">
        <v>68</v>
      </c>
      <c r="AT20" s="2" t="s">
        <v>68</v>
      </c>
      <c r="AU20" s="2" t="s">
        <v>68</v>
      </c>
      <c r="AV20" s="2" t="s">
        <v>68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 t="s">
        <v>76</v>
      </c>
      <c r="BH20" s="2" t="s">
        <v>107</v>
      </c>
      <c r="BI20" s="2">
        <v>1</v>
      </c>
      <c r="BJ20" s="2" t="s">
        <v>68</v>
      </c>
      <c r="BK20" s="2" t="s">
        <v>100</v>
      </c>
      <c r="BL20" s="2" t="s">
        <v>185</v>
      </c>
    </row>
    <row r="21" spans="1:64">
      <c r="A21" s="3">
        <v>20</v>
      </c>
      <c r="B21" s="3" t="s">
        <v>64</v>
      </c>
      <c r="C21" s="3">
        <v>57</v>
      </c>
      <c r="D21" s="3">
        <v>4</v>
      </c>
      <c r="E21" s="3">
        <v>30</v>
      </c>
      <c r="F21" s="3" t="s">
        <v>186</v>
      </c>
      <c r="G21" s="3" t="s">
        <v>95</v>
      </c>
      <c r="H21" s="3" t="s">
        <v>67</v>
      </c>
      <c r="I21" s="3" t="s">
        <v>68</v>
      </c>
      <c r="J21" s="3" t="s">
        <v>69</v>
      </c>
      <c r="K21" s="3">
        <v>7</v>
      </c>
      <c r="L21" s="3">
        <v>6</v>
      </c>
      <c r="M21" s="3" t="s">
        <v>70</v>
      </c>
      <c r="N21" s="3" t="s">
        <v>71</v>
      </c>
      <c r="O21" s="3" t="s">
        <v>72</v>
      </c>
      <c r="P21" s="3" t="s">
        <v>68</v>
      </c>
      <c r="Q21" s="3" t="s">
        <v>187</v>
      </c>
      <c r="R21" s="3" t="s">
        <v>182</v>
      </c>
      <c r="S21" s="9">
        <v>140</v>
      </c>
      <c r="T21" s="3"/>
      <c r="U21" s="3">
        <v>500</v>
      </c>
      <c r="V21" s="3">
        <v>50</v>
      </c>
      <c r="W21" s="3" t="s">
        <v>184</v>
      </c>
      <c r="X21" s="3" t="s">
        <v>68</v>
      </c>
      <c r="Y21" s="3" t="s">
        <v>68</v>
      </c>
      <c r="Z21" s="3" t="s">
        <v>76</v>
      </c>
      <c r="AA21" s="2" t="s">
        <v>145</v>
      </c>
      <c r="AB21" s="3">
        <v>3</v>
      </c>
      <c r="AC21" s="3">
        <v>150</v>
      </c>
      <c r="AD21" s="3">
        <v>15</v>
      </c>
      <c r="AE21" s="3" t="s">
        <v>79</v>
      </c>
      <c r="AF21" s="3" t="s">
        <v>79</v>
      </c>
      <c r="AG21" s="3" t="s">
        <v>79</v>
      </c>
      <c r="AH21" s="3" t="s">
        <v>79</v>
      </c>
      <c r="AI21" s="3" t="s">
        <v>79</v>
      </c>
      <c r="AJ21" s="3" t="s">
        <v>79</v>
      </c>
      <c r="AK21" s="3" t="s">
        <v>79</v>
      </c>
      <c r="AL21" s="3" t="s">
        <v>79</v>
      </c>
      <c r="AM21" s="3" t="s">
        <v>68</v>
      </c>
      <c r="AN21" s="3" t="s">
        <v>68</v>
      </c>
      <c r="AO21" s="3" t="s">
        <v>68</v>
      </c>
      <c r="AP21" s="3" t="s">
        <v>68</v>
      </c>
      <c r="AQ21" s="3" t="s">
        <v>68</v>
      </c>
      <c r="AR21" s="3" t="s">
        <v>68</v>
      </c>
      <c r="AS21" s="3" t="s">
        <v>68</v>
      </c>
      <c r="AT21" s="3" t="s">
        <v>68</v>
      </c>
      <c r="AU21" s="3" t="s">
        <v>68</v>
      </c>
      <c r="AV21" s="3" t="s">
        <v>68</v>
      </c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 t="s">
        <v>76</v>
      </c>
      <c r="BH21" s="3" t="s">
        <v>102</v>
      </c>
      <c r="BI21" s="3">
        <v>0</v>
      </c>
      <c r="BJ21" s="3" t="s">
        <v>76</v>
      </c>
      <c r="BK21" s="3" t="s">
        <v>188</v>
      </c>
      <c r="BL21" s="3" t="s">
        <v>189</v>
      </c>
    </row>
    <row r="22" spans="1:64">
      <c r="A22" s="2">
        <v>21</v>
      </c>
      <c r="B22" s="2" t="s">
        <v>101</v>
      </c>
      <c r="C22" s="2">
        <v>35</v>
      </c>
      <c r="D22" s="2">
        <v>7</v>
      </c>
      <c r="E22" s="2">
        <v>5</v>
      </c>
      <c r="F22" s="2" t="s">
        <v>190</v>
      </c>
      <c r="G22" s="2" t="s">
        <v>95</v>
      </c>
      <c r="H22" s="2" t="s">
        <v>96</v>
      </c>
      <c r="I22" s="2" t="s">
        <v>76</v>
      </c>
      <c r="J22" s="2" t="s">
        <v>191</v>
      </c>
      <c r="K22" s="2">
        <v>7</v>
      </c>
      <c r="L22" s="2">
        <v>6</v>
      </c>
      <c r="M22" s="2" t="s">
        <v>70</v>
      </c>
      <c r="N22" s="2" t="s">
        <v>77</v>
      </c>
      <c r="O22" s="2" t="s">
        <v>154</v>
      </c>
      <c r="P22" s="2" t="s">
        <v>76</v>
      </c>
      <c r="Q22" s="2" t="s">
        <v>69</v>
      </c>
      <c r="R22" s="2" t="s">
        <v>192</v>
      </c>
      <c r="S22" s="8">
        <v>230</v>
      </c>
      <c r="T22" s="2"/>
      <c r="U22" s="2">
        <v>340</v>
      </c>
      <c r="V22" s="2">
        <v>120</v>
      </c>
      <c r="W22" s="2" t="s">
        <v>184</v>
      </c>
      <c r="X22" s="2"/>
      <c r="Y22" s="2" t="s">
        <v>68</v>
      </c>
      <c r="Z22" s="2" t="s">
        <v>76</v>
      </c>
      <c r="AA22" s="2" t="s">
        <v>145</v>
      </c>
      <c r="AB22" s="2">
        <v>3</v>
      </c>
      <c r="AC22" s="2"/>
      <c r="AD22" s="2">
        <v>12</v>
      </c>
      <c r="AE22" s="2" t="s">
        <v>79</v>
      </c>
      <c r="AF22" s="2" t="s">
        <v>79</v>
      </c>
      <c r="AG22" s="2" t="s">
        <v>79</v>
      </c>
      <c r="AH22" s="2" t="s">
        <v>79</v>
      </c>
      <c r="AI22" s="2" t="s">
        <v>79</v>
      </c>
      <c r="AJ22" s="2" t="s">
        <v>79</v>
      </c>
      <c r="AK22" s="2" t="s">
        <v>79</v>
      </c>
      <c r="AL22" s="2" t="s">
        <v>79</v>
      </c>
      <c r="AM22" s="2" t="s">
        <v>68</v>
      </c>
      <c r="AN22" s="2" t="s">
        <v>68</v>
      </c>
      <c r="AO22" s="2" t="s">
        <v>68</v>
      </c>
      <c r="AP22" s="2" t="s">
        <v>68</v>
      </c>
      <c r="AQ22" s="2" t="s">
        <v>68</v>
      </c>
      <c r="AR22" s="2" t="s">
        <v>68</v>
      </c>
      <c r="AS22" s="2" t="s">
        <v>76</v>
      </c>
      <c r="AT22" s="2" t="s">
        <v>76</v>
      </c>
      <c r="AU22" s="2" t="s">
        <v>76</v>
      </c>
      <c r="AV22" s="2" t="s">
        <v>68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 t="s">
        <v>193</v>
      </c>
      <c r="BH22" s="2" t="s">
        <v>102</v>
      </c>
      <c r="BI22" s="2">
        <v>0</v>
      </c>
      <c r="BJ22" s="2" t="s">
        <v>76</v>
      </c>
      <c r="BK22" s="2" t="s">
        <v>100</v>
      </c>
      <c r="BL22" s="2" t="s">
        <v>158</v>
      </c>
    </row>
    <row r="23" spans="1:64">
      <c r="A23" s="3">
        <v>22</v>
      </c>
      <c r="B23" s="3" t="s">
        <v>64</v>
      </c>
      <c r="C23" s="3">
        <v>52</v>
      </c>
      <c r="D23" s="3">
        <v>3</v>
      </c>
      <c r="E23" s="3">
        <v>15</v>
      </c>
      <c r="F23" s="3" t="s">
        <v>65</v>
      </c>
      <c r="G23" s="3" t="s">
        <v>95</v>
      </c>
      <c r="H23" s="3" t="s">
        <v>96</v>
      </c>
      <c r="I23" s="3" t="s">
        <v>76</v>
      </c>
      <c r="J23" s="3" t="s">
        <v>194</v>
      </c>
      <c r="K23" s="3">
        <v>4</v>
      </c>
      <c r="L23" s="3">
        <v>4</v>
      </c>
      <c r="M23" s="3" t="s">
        <v>109</v>
      </c>
      <c r="N23" s="3" t="s">
        <v>77</v>
      </c>
      <c r="O23" s="3" t="s">
        <v>195</v>
      </c>
      <c r="P23" s="3" t="s">
        <v>76</v>
      </c>
      <c r="Q23" s="3" t="s">
        <v>69</v>
      </c>
      <c r="R23" s="3">
        <v>30</v>
      </c>
      <c r="S23" s="9">
        <v>60</v>
      </c>
      <c r="T23" s="3"/>
      <c r="U23" s="3">
        <v>2200</v>
      </c>
      <c r="V23" s="3" t="s">
        <v>196</v>
      </c>
      <c r="W23" s="3"/>
      <c r="X23" s="3" t="s">
        <v>68</v>
      </c>
      <c r="Y23" s="3" t="s">
        <v>76</v>
      </c>
      <c r="Z23" s="3" t="s">
        <v>76</v>
      </c>
      <c r="AA23" s="3" t="s">
        <v>115</v>
      </c>
      <c r="AB23" s="3">
        <v>1.5</v>
      </c>
      <c r="AC23" s="3" t="s">
        <v>69</v>
      </c>
      <c r="AD23" s="3" t="s">
        <v>197</v>
      </c>
      <c r="AE23" s="3" t="s">
        <v>79</v>
      </c>
      <c r="AF23" s="3" t="s">
        <v>76</v>
      </c>
      <c r="AG23" s="3" t="s">
        <v>79</v>
      </c>
      <c r="AH23" s="3" t="s">
        <v>79</v>
      </c>
      <c r="AI23" s="3" t="s">
        <v>79</v>
      </c>
      <c r="AJ23" s="3" t="s">
        <v>79</v>
      </c>
      <c r="AK23" s="3" t="s">
        <v>79</v>
      </c>
      <c r="AL23" s="3" t="s">
        <v>79</v>
      </c>
      <c r="AM23" s="3" t="s">
        <v>68</v>
      </c>
      <c r="AN23" s="3" t="s">
        <v>68</v>
      </c>
      <c r="AO23" s="3" t="s">
        <v>68</v>
      </c>
      <c r="AP23" s="3" t="s">
        <v>68</v>
      </c>
      <c r="AQ23" s="3" t="s">
        <v>68</v>
      </c>
      <c r="AR23" s="3" t="s">
        <v>68</v>
      </c>
      <c r="AS23" s="3" t="s">
        <v>68</v>
      </c>
      <c r="AT23" s="3" t="s">
        <v>68</v>
      </c>
      <c r="AU23" s="3" t="s">
        <v>68</v>
      </c>
      <c r="AV23" s="3" t="s">
        <v>68</v>
      </c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 t="s">
        <v>194</v>
      </c>
      <c r="BH23" s="3" t="s">
        <v>198</v>
      </c>
      <c r="BI23" s="3">
        <v>0</v>
      </c>
      <c r="BJ23" s="3" t="s">
        <v>68</v>
      </c>
      <c r="BK23" s="3"/>
      <c r="BL23" s="3" t="s">
        <v>199</v>
      </c>
    </row>
    <row r="24" spans="1:64">
      <c r="A24" s="2">
        <v>23</v>
      </c>
      <c r="B24" s="2" t="s">
        <v>64</v>
      </c>
      <c r="C24" s="2">
        <v>35</v>
      </c>
      <c r="D24" s="2">
        <v>5</v>
      </c>
      <c r="E24" s="2">
        <v>8</v>
      </c>
      <c r="F24" s="2" t="s">
        <v>102</v>
      </c>
      <c r="G24" s="2" t="s">
        <v>200</v>
      </c>
      <c r="H24" s="2" t="s">
        <v>67</v>
      </c>
      <c r="I24" s="2" t="s">
        <v>68</v>
      </c>
      <c r="J24" s="2" t="s">
        <v>69</v>
      </c>
      <c r="K24" s="2">
        <v>8</v>
      </c>
      <c r="L24" s="2">
        <v>5</v>
      </c>
      <c r="M24" s="2" t="s">
        <v>86</v>
      </c>
      <c r="N24" s="2" t="s">
        <v>71</v>
      </c>
      <c r="O24" s="2" t="s">
        <v>72</v>
      </c>
      <c r="P24" s="2" t="s">
        <v>68</v>
      </c>
      <c r="Q24" s="2" t="s">
        <v>69</v>
      </c>
      <c r="R24" s="2" t="s">
        <v>74</v>
      </c>
      <c r="S24" s="8">
        <v>300</v>
      </c>
      <c r="T24" s="2"/>
      <c r="U24" s="2">
        <v>2200</v>
      </c>
      <c r="V24" s="2"/>
      <c r="W24" s="2"/>
      <c r="X24" s="2"/>
      <c r="Y24" s="2" t="s">
        <v>68</v>
      </c>
      <c r="Z24" s="2" t="s">
        <v>76</v>
      </c>
      <c r="AA24" s="2" t="s">
        <v>201</v>
      </c>
      <c r="AB24" s="2">
        <v>4</v>
      </c>
      <c r="AC24" s="2" t="s">
        <v>69</v>
      </c>
      <c r="AD24" s="2" t="s">
        <v>202</v>
      </c>
      <c r="AE24" s="2" t="s">
        <v>79</v>
      </c>
      <c r="AF24" s="2" t="s">
        <v>79</v>
      </c>
      <c r="AG24" s="2" t="s">
        <v>79</v>
      </c>
      <c r="AH24" s="2" t="s">
        <v>79</v>
      </c>
      <c r="AI24" s="2" t="s">
        <v>79</v>
      </c>
      <c r="AJ24" s="2" t="s">
        <v>79</v>
      </c>
      <c r="AK24" s="2" t="s">
        <v>79</v>
      </c>
      <c r="AL24" s="2" t="s">
        <v>79</v>
      </c>
      <c r="AM24" s="2" t="s">
        <v>68</v>
      </c>
      <c r="AN24" s="2" t="s">
        <v>68</v>
      </c>
      <c r="AO24" s="2" t="s">
        <v>68</v>
      </c>
      <c r="AP24" s="2" t="s">
        <v>76</v>
      </c>
      <c r="AQ24" s="2" t="s">
        <v>68</v>
      </c>
      <c r="AR24" s="2" t="s">
        <v>76</v>
      </c>
      <c r="AS24" s="2" t="s">
        <v>76</v>
      </c>
      <c r="AT24" s="2" t="s">
        <v>76</v>
      </c>
      <c r="AU24" s="2" t="s">
        <v>76</v>
      </c>
      <c r="AV24" s="2" t="s">
        <v>76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 t="s">
        <v>76</v>
      </c>
      <c r="BH24" s="2" t="s">
        <v>102</v>
      </c>
      <c r="BI24" s="2">
        <v>0</v>
      </c>
      <c r="BJ24" s="2" t="s">
        <v>76</v>
      </c>
      <c r="BK24" s="2" t="s">
        <v>203</v>
      </c>
      <c r="BL24" s="2" t="s">
        <v>204</v>
      </c>
    </row>
    <row r="25" spans="1:64">
      <c r="A25" s="3">
        <v>24</v>
      </c>
      <c r="B25" s="3" t="s">
        <v>101</v>
      </c>
      <c r="C25" s="3">
        <v>33</v>
      </c>
      <c r="D25" s="3">
        <v>5</v>
      </c>
      <c r="E25" s="3">
        <v>5</v>
      </c>
      <c r="F25" s="3" t="s">
        <v>102</v>
      </c>
      <c r="G25" s="3" t="s">
        <v>200</v>
      </c>
      <c r="H25" s="3" t="s">
        <v>67</v>
      </c>
      <c r="I25" s="3" t="s">
        <v>68</v>
      </c>
      <c r="J25" s="3" t="s">
        <v>69</v>
      </c>
      <c r="K25" s="3">
        <v>8</v>
      </c>
      <c r="L25" s="3">
        <v>5</v>
      </c>
      <c r="M25" s="3" t="s">
        <v>86</v>
      </c>
      <c r="N25" s="3" t="s">
        <v>71</v>
      </c>
      <c r="O25" s="3" t="s">
        <v>72</v>
      </c>
      <c r="P25" s="3" t="s">
        <v>68</v>
      </c>
      <c r="Q25" s="3" t="s">
        <v>69</v>
      </c>
      <c r="R25" s="3" t="s">
        <v>74</v>
      </c>
      <c r="S25" s="9">
        <v>300</v>
      </c>
      <c r="T25" s="3"/>
      <c r="U25" s="3">
        <v>2200</v>
      </c>
      <c r="V25" s="3"/>
      <c r="W25" s="3"/>
      <c r="X25" s="3"/>
      <c r="Y25" s="3" t="s">
        <v>68</v>
      </c>
      <c r="Z25" s="3" t="s">
        <v>76</v>
      </c>
      <c r="AA25" s="3" t="s">
        <v>201</v>
      </c>
      <c r="AB25" s="3">
        <v>2</v>
      </c>
      <c r="AC25" s="3"/>
      <c r="AD25" s="3" t="s">
        <v>205</v>
      </c>
      <c r="AE25" s="3" t="s">
        <v>79</v>
      </c>
      <c r="AF25" s="3" t="s">
        <v>79</v>
      </c>
      <c r="AG25" s="3" t="s">
        <v>79</v>
      </c>
      <c r="AH25" s="3" t="s">
        <v>79</v>
      </c>
      <c r="AI25" s="3" t="s">
        <v>79</v>
      </c>
      <c r="AJ25" s="3" t="s">
        <v>76</v>
      </c>
      <c r="AK25" s="3" t="s">
        <v>76</v>
      </c>
      <c r="AL25" s="3" t="s">
        <v>79</v>
      </c>
      <c r="AM25" s="3" t="s">
        <v>68</v>
      </c>
      <c r="AN25" s="3" t="s">
        <v>68</v>
      </c>
      <c r="AO25" s="3" t="s">
        <v>68</v>
      </c>
      <c r="AP25" s="3" t="s">
        <v>68</v>
      </c>
      <c r="AQ25" s="3" t="s">
        <v>68</v>
      </c>
      <c r="AR25" s="3" t="s">
        <v>68</v>
      </c>
      <c r="AS25" s="3" t="s">
        <v>68</v>
      </c>
      <c r="AT25" s="3" t="s">
        <v>68</v>
      </c>
      <c r="AU25" s="3" t="s">
        <v>68</v>
      </c>
      <c r="AV25" s="3" t="s">
        <v>68</v>
      </c>
      <c r="AW25" s="3" t="s">
        <v>68</v>
      </c>
      <c r="AX25" s="3" t="s">
        <v>68</v>
      </c>
      <c r="AY25" s="3" t="s">
        <v>68</v>
      </c>
      <c r="AZ25" s="3" t="s">
        <v>68</v>
      </c>
      <c r="BA25" s="3" t="s">
        <v>68</v>
      </c>
      <c r="BB25" s="3" t="s">
        <v>68</v>
      </c>
      <c r="BC25" s="3" t="s">
        <v>68</v>
      </c>
      <c r="BD25" s="3" t="s">
        <v>68</v>
      </c>
      <c r="BE25" s="3" t="s">
        <v>76</v>
      </c>
      <c r="BF25" s="3" t="s">
        <v>68</v>
      </c>
      <c r="BG25" s="3" t="s">
        <v>206</v>
      </c>
      <c r="BH25" s="3" t="s">
        <v>207</v>
      </c>
      <c r="BI25" s="3">
        <v>0</v>
      </c>
      <c r="BJ25" s="3" t="s">
        <v>68</v>
      </c>
      <c r="BK25" s="3" t="s">
        <v>158</v>
      </c>
      <c r="BL25" s="3" t="s">
        <v>140</v>
      </c>
    </row>
    <row r="26" spans="1:64">
      <c r="A26" s="2">
        <v>25</v>
      </c>
      <c r="B26" s="2" t="s">
        <v>64</v>
      </c>
      <c r="C26" s="2">
        <v>57</v>
      </c>
      <c r="D26" s="2">
        <v>3</v>
      </c>
      <c r="E26" s="2">
        <v>12</v>
      </c>
      <c r="F26" s="2" t="s">
        <v>208</v>
      </c>
      <c r="G26" s="2" t="s">
        <v>209</v>
      </c>
      <c r="H26" s="2" t="s">
        <v>67</v>
      </c>
      <c r="I26" s="2" t="s">
        <v>68</v>
      </c>
      <c r="J26" s="2" t="s">
        <v>69</v>
      </c>
      <c r="K26" s="2">
        <v>8</v>
      </c>
      <c r="L26" s="2">
        <v>6</v>
      </c>
      <c r="M26" s="2" t="s">
        <v>86</v>
      </c>
      <c r="N26" s="2" t="s">
        <v>71</v>
      </c>
      <c r="O26" s="2" t="s">
        <v>210</v>
      </c>
      <c r="P26" s="2" t="s">
        <v>68</v>
      </c>
      <c r="Q26" s="2" t="s">
        <v>211</v>
      </c>
      <c r="R26" s="2" t="s">
        <v>74</v>
      </c>
      <c r="S26" s="8">
        <v>300</v>
      </c>
      <c r="T26" s="2">
        <v>100</v>
      </c>
      <c r="U26" s="2">
        <v>2200</v>
      </c>
      <c r="V26" s="2" t="s">
        <v>212</v>
      </c>
      <c r="W26" s="2" t="s">
        <v>213</v>
      </c>
      <c r="X26" s="2" t="s">
        <v>214</v>
      </c>
      <c r="Y26" s="2" t="s">
        <v>68</v>
      </c>
      <c r="Z26" s="2" t="s">
        <v>76</v>
      </c>
      <c r="AA26" s="2" t="s">
        <v>145</v>
      </c>
      <c r="AB26" s="2">
        <v>125</v>
      </c>
      <c r="AC26" s="2" t="s">
        <v>76</v>
      </c>
      <c r="AD26" s="2">
        <v>240</v>
      </c>
      <c r="AE26" s="2" t="s">
        <v>79</v>
      </c>
      <c r="AF26" s="2" t="s">
        <v>79</v>
      </c>
      <c r="AG26" s="2" t="s">
        <v>79</v>
      </c>
      <c r="AH26" s="2" t="s">
        <v>79</v>
      </c>
      <c r="AI26" s="2" t="s">
        <v>79</v>
      </c>
      <c r="AJ26" s="2" t="s">
        <v>79</v>
      </c>
      <c r="AK26" s="2" t="s">
        <v>79</v>
      </c>
      <c r="AL26" s="2" t="s">
        <v>76</v>
      </c>
      <c r="AM26" s="2" t="s">
        <v>68</v>
      </c>
      <c r="AN26" s="2" t="s">
        <v>68</v>
      </c>
      <c r="AO26" s="2" t="s">
        <v>68</v>
      </c>
      <c r="AP26" s="2" t="s">
        <v>76</v>
      </c>
      <c r="AQ26" s="2" t="s">
        <v>68</v>
      </c>
      <c r="AR26" s="2" t="s">
        <v>76</v>
      </c>
      <c r="AS26" s="2" t="s">
        <v>68</v>
      </c>
      <c r="AT26" s="2" t="s">
        <v>68</v>
      </c>
      <c r="AU26" s="2" t="s">
        <v>76</v>
      </c>
      <c r="AV26" s="2" t="s">
        <v>76</v>
      </c>
      <c r="AW26" s="2" t="s">
        <v>68</v>
      </c>
      <c r="AX26" s="2" t="s">
        <v>68</v>
      </c>
      <c r="AY26" s="2" t="s">
        <v>68</v>
      </c>
      <c r="AZ26" s="2" t="s">
        <v>68</v>
      </c>
      <c r="BA26" s="2" t="s">
        <v>68</v>
      </c>
      <c r="BB26" s="2" t="s">
        <v>76</v>
      </c>
      <c r="BC26" s="2" t="s">
        <v>68</v>
      </c>
      <c r="BD26" s="2" t="s">
        <v>68</v>
      </c>
      <c r="BE26" s="2" t="s">
        <v>68</v>
      </c>
      <c r="BF26" s="2" t="s">
        <v>76</v>
      </c>
      <c r="BG26" s="2" t="s">
        <v>76</v>
      </c>
      <c r="BH26" s="2" t="s">
        <v>215</v>
      </c>
      <c r="BI26" s="2">
        <v>15</v>
      </c>
      <c r="BJ26" s="2" t="s">
        <v>76</v>
      </c>
      <c r="BK26" s="2" t="s">
        <v>216</v>
      </c>
      <c r="BL26" s="2" t="s">
        <v>217</v>
      </c>
    </row>
    <row r="27" spans="1:64">
      <c r="A27" s="3">
        <v>26</v>
      </c>
      <c r="B27" s="3" t="s">
        <v>64</v>
      </c>
      <c r="C27" s="3">
        <v>34</v>
      </c>
      <c r="D27" s="3">
        <v>5</v>
      </c>
      <c r="E27" s="3">
        <v>7</v>
      </c>
      <c r="F27" s="3" t="s">
        <v>218</v>
      </c>
      <c r="G27" s="3" t="s">
        <v>209</v>
      </c>
      <c r="H27" s="3" t="s">
        <v>67</v>
      </c>
      <c r="I27" s="3" t="s">
        <v>68</v>
      </c>
      <c r="J27" s="3" t="s">
        <v>69</v>
      </c>
      <c r="K27" s="3">
        <v>8</v>
      </c>
      <c r="L27" s="3">
        <v>5</v>
      </c>
      <c r="M27" s="3" t="s">
        <v>86</v>
      </c>
      <c r="N27" s="3" t="s">
        <v>71</v>
      </c>
      <c r="O27" s="3" t="s">
        <v>72</v>
      </c>
      <c r="P27" s="3" t="s">
        <v>68</v>
      </c>
      <c r="Q27" s="3" t="s">
        <v>69</v>
      </c>
      <c r="R27" s="2" t="s">
        <v>74</v>
      </c>
      <c r="S27" s="9">
        <v>300</v>
      </c>
      <c r="T27" s="3"/>
      <c r="U27" s="3"/>
      <c r="V27" s="3"/>
      <c r="W27" s="3"/>
      <c r="X27" s="3"/>
      <c r="Y27" s="3" t="s">
        <v>68</v>
      </c>
      <c r="Z27" s="3" t="s">
        <v>76</v>
      </c>
      <c r="AA27" s="3" t="s">
        <v>201</v>
      </c>
      <c r="AB27" s="3">
        <v>2</v>
      </c>
      <c r="AC27" s="3" t="s">
        <v>69</v>
      </c>
      <c r="AD27" s="3">
        <v>10</v>
      </c>
      <c r="AE27" s="3" t="s">
        <v>76</v>
      </c>
      <c r="AF27" s="3" t="s">
        <v>76</v>
      </c>
      <c r="AG27" s="3" t="s">
        <v>79</v>
      </c>
      <c r="AH27" s="3" t="s">
        <v>79</v>
      </c>
      <c r="AI27" s="3" t="s">
        <v>79</v>
      </c>
      <c r="AJ27" s="3" t="s">
        <v>76</v>
      </c>
      <c r="AK27" s="3" t="s">
        <v>76</v>
      </c>
      <c r="AL27" s="3" t="s">
        <v>76</v>
      </c>
      <c r="AM27" s="3" t="s">
        <v>68</v>
      </c>
      <c r="AN27" s="3" t="s">
        <v>68</v>
      </c>
      <c r="AO27" s="3" t="s">
        <v>68</v>
      </c>
      <c r="AP27" s="3" t="s">
        <v>68</v>
      </c>
      <c r="AQ27" s="3" t="s">
        <v>68</v>
      </c>
      <c r="AR27" s="3" t="s">
        <v>68</v>
      </c>
      <c r="AS27" s="3" t="s">
        <v>68</v>
      </c>
      <c r="AT27" s="3" t="s">
        <v>68</v>
      </c>
      <c r="AU27" s="3" t="s">
        <v>68</v>
      </c>
      <c r="AV27" s="3" t="s">
        <v>68</v>
      </c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 t="s">
        <v>219</v>
      </c>
      <c r="BH27" s="3" t="s">
        <v>220</v>
      </c>
      <c r="BI27" s="3">
        <v>5</v>
      </c>
      <c r="BJ27" s="3" t="s">
        <v>68</v>
      </c>
      <c r="BK27" s="3" t="s">
        <v>221</v>
      </c>
      <c r="BL27" s="3" t="s">
        <v>100</v>
      </c>
    </row>
    <row r="28" spans="1:64">
      <c r="A28" s="2">
        <v>27</v>
      </c>
      <c r="B28" s="2" t="s">
        <v>64</v>
      </c>
      <c r="C28" s="2">
        <v>45</v>
      </c>
      <c r="D28" s="2">
        <v>4</v>
      </c>
      <c r="E28" s="2">
        <v>15</v>
      </c>
      <c r="F28" s="2" t="s">
        <v>65</v>
      </c>
      <c r="G28" s="2" t="s">
        <v>95</v>
      </c>
      <c r="H28" s="2" t="s">
        <v>96</v>
      </c>
      <c r="I28" s="2" t="s">
        <v>76</v>
      </c>
      <c r="J28" s="2" t="s">
        <v>222</v>
      </c>
      <c r="K28" s="2">
        <v>4</v>
      </c>
      <c r="L28" s="2">
        <v>5</v>
      </c>
      <c r="M28" s="2" t="s">
        <v>109</v>
      </c>
      <c r="N28" s="2" t="s">
        <v>77</v>
      </c>
      <c r="O28" s="2" t="s">
        <v>223</v>
      </c>
      <c r="P28" s="2" t="s">
        <v>76</v>
      </c>
      <c r="Q28" s="2" t="s">
        <v>69</v>
      </c>
      <c r="R28" s="2" t="s">
        <v>74</v>
      </c>
      <c r="S28" s="8">
        <v>60</v>
      </c>
      <c r="T28" s="2" t="s">
        <v>224</v>
      </c>
      <c r="U28" s="2"/>
      <c r="V28" s="2" t="s">
        <v>224</v>
      </c>
      <c r="W28" s="2" t="s">
        <v>224</v>
      </c>
      <c r="X28" s="2" t="s">
        <v>225</v>
      </c>
      <c r="Y28" s="2" t="s">
        <v>76</v>
      </c>
      <c r="Z28" s="2" t="s">
        <v>76</v>
      </c>
      <c r="AA28" s="2" t="s">
        <v>145</v>
      </c>
      <c r="AB28" s="2">
        <v>1.5</v>
      </c>
      <c r="AC28" s="2" t="s">
        <v>69</v>
      </c>
      <c r="AD28" s="2">
        <v>180</v>
      </c>
      <c r="AE28" s="2" t="s">
        <v>79</v>
      </c>
      <c r="AF28" s="2" t="s">
        <v>76</v>
      </c>
      <c r="AG28" s="2" t="s">
        <v>79</v>
      </c>
      <c r="AH28" s="2" t="s">
        <v>79</v>
      </c>
      <c r="AI28" s="2" t="s">
        <v>79</v>
      </c>
      <c r="AJ28" s="2" t="s">
        <v>79</v>
      </c>
      <c r="AK28" s="2" t="s">
        <v>79</v>
      </c>
      <c r="AL28" s="2" t="s">
        <v>79</v>
      </c>
      <c r="AM28" s="2" t="s">
        <v>68</v>
      </c>
      <c r="AN28" s="2" t="s">
        <v>68</v>
      </c>
      <c r="AO28" s="2" t="s">
        <v>68</v>
      </c>
      <c r="AP28" s="2" t="s">
        <v>68</v>
      </c>
      <c r="AQ28" s="2" t="s">
        <v>68</v>
      </c>
      <c r="AR28" s="2" t="s">
        <v>68</v>
      </c>
      <c r="AS28" s="2" t="s">
        <v>68</v>
      </c>
      <c r="AT28" s="2" t="s">
        <v>68</v>
      </c>
      <c r="AU28" s="2" t="s">
        <v>68</v>
      </c>
      <c r="AV28" s="2" t="s">
        <v>68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 t="s">
        <v>194</v>
      </c>
      <c r="BH28" s="2" t="s">
        <v>102</v>
      </c>
      <c r="BI28" s="2">
        <v>0</v>
      </c>
      <c r="BJ28" s="2" t="s">
        <v>76</v>
      </c>
      <c r="BK28" s="2" t="s">
        <v>157</v>
      </c>
      <c r="BL28" s="2" t="s">
        <v>226</v>
      </c>
    </row>
    <row r="29" spans="1:64">
      <c r="A29" s="3">
        <v>28</v>
      </c>
      <c r="B29" s="3" t="s">
        <v>101</v>
      </c>
      <c r="C29" s="3">
        <v>52</v>
      </c>
      <c r="D29" s="3">
        <v>7</v>
      </c>
      <c r="E29" s="3">
        <v>20</v>
      </c>
      <c r="F29" s="3" t="s">
        <v>227</v>
      </c>
      <c r="G29" s="3" t="s">
        <v>228</v>
      </c>
      <c r="H29" s="3" t="s">
        <v>67</v>
      </c>
      <c r="I29" s="3" t="s">
        <v>76</v>
      </c>
      <c r="J29" s="3" t="s">
        <v>76</v>
      </c>
      <c r="K29" s="3">
        <v>10</v>
      </c>
      <c r="L29" s="3">
        <v>6</v>
      </c>
      <c r="M29" s="3"/>
      <c r="N29" s="3" t="s">
        <v>229</v>
      </c>
      <c r="O29" s="3"/>
      <c r="P29" s="3" t="s">
        <v>68</v>
      </c>
      <c r="Q29" s="3" t="s">
        <v>69</v>
      </c>
      <c r="R29" s="2" t="s">
        <v>74</v>
      </c>
      <c r="S29" s="3">
        <v>280</v>
      </c>
      <c r="T29" s="3"/>
      <c r="U29" s="3"/>
      <c r="V29" s="3"/>
      <c r="W29" s="3"/>
      <c r="X29" s="3"/>
      <c r="Y29" s="3" t="s">
        <v>68</v>
      </c>
      <c r="Z29" s="3" t="s">
        <v>76</v>
      </c>
      <c r="AA29" s="3" t="s">
        <v>115</v>
      </c>
      <c r="AB29" s="3">
        <v>3.5</v>
      </c>
      <c r="AC29" s="3"/>
      <c r="AD29" s="3">
        <v>100</v>
      </c>
      <c r="AE29" s="3" t="s">
        <v>79</v>
      </c>
      <c r="AF29" s="3" t="s">
        <v>76</v>
      </c>
      <c r="AG29" s="3" t="s">
        <v>79</v>
      </c>
      <c r="AH29" s="3" t="s">
        <v>79</v>
      </c>
      <c r="AI29" s="3" t="s">
        <v>79</v>
      </c>
      <c r="AJ29" s="3" t="s">
        <v>76</v>
      </c>
      <c r="AK29" s="3" t="s">
        <v>76</v>
      </c>
      <c r="AL29" s="3" t="s">
        <v>76</v>
      </c>
      <c r="AM29" s="3" t="s">
        <v>68</v>
      </c>
      <c r="AN29" s="3" t="s">
        <v>68</v>
      </c>
      <c r="AO29" s="3" t="s">
        <v>68</v>
      </c>
      <c r="AP29" s="3" t="s">
        <v>68</v>
      </c>
      <c r="AQ29" s="3" t="s">
        <v>68</v>
      </c>
      <c r="AR29" s="3" t="s">
        <v>68</v>
      </c>
      <c r="AS29" s="3" t="s">
        <v>68</v>
      </c>
      <c r="AT29" s="3" t="s">
        <v>68</v>
      </c>
      <c r="AU29" s="3" t="s">
        <v>76</v>
      </c>
      <c r="AV29" s="3" t="s">
        <v>76</v>
      </c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 t="s">
        <v>76</v>
      </c>
      <c r="BH29" s="3" t="s">
        <v>102</v>
      </c>
      <c r="BI29" s="3">
        <v>0</v>
      </c>
      <c r="BJ29" s="3" t="s">
        <v>76</v>
      </c>
      <c r="BK29" s="3" t="s">
        <v>230</v>
      </c>
      <c r="BL29" s="3" t="s">
        <v>185</v>
      </c>
    </row>
    <row r="30" spans="1:64">
      <c r="A30" s="2">
        <v>29</v>
      </c>
      <c r="B30" s="2" t="s">
        <v>64</v>
      </c>
      <c r="C30" s="2">
        <v>41</v>
      </c>
      <c r="D30" s="2">
        <v>6</v>
      </c>
      <c r="E30" s="2">
        <v>18</v>
      </c>
      <c r="F30" s="2" t="s">
        <v>231</v>
      </c>
      <c r="G30" s="3" t="s">
        <v>228</v>
      </c>
      <c r="H30" s="2" t="s">
        <v>67</v>
      </c>
      <c r="I30" s="2" t="s">
        <v>68</v>
      </c>
      <c r="J30" s="2" t="s">
        <v>69</v>
      </c>
      <c r="K30" s="2">
        <v>10</v>
      </c>
      <c r="L30" s="2">
        <v>6</v>
      </c>
      <c r="M30" s="2"/>
      <c r="N30" s="2" t="s">
        <v>229</v>
      </c>
      <c r="O30" s="2"/>
      <c r="P30" s="2" t="s">
        <v>68</v>
      </c>
      <c r="Q30" s="2" t="s">
        <v>69</v>
      </c>
      <c r="R30" s="2" t="s">
        <v>74</v>
      </c>
      <c r="S30" s="2">
        <v>280</v>
      </c>
      <c r="T30" s="2"/>
      <c r="U30" s="2"/>
      <c r="V30" s="2"/>
      <c r="W30" s="2"/>
      <c r="X30" s="2"/>
      <c r="Y30" s="2" t="s">
        <v>79</v>
      </c>
      <c r="Z30" s="2" t="s">
        <v>76</v>
      </c>
      <c r="AA30" s="2" t="s">
        <v>115</v>
      </c>
      <c r="AB30" s="2">
        <v>3.5</v>
      </c>
      <c r="AC30" s="2"/>
      <c r="AD30" s="2">
        <v>80</v>
      </c>
      <c r="AE30" s="2" t="s">
        <v>79</v>
      </c>
      <c r="AF30" s="2" t="s">
        <v>76</v>
      </c>
      <c r="AG30" s="2" t="s">
        <v>76</v>
      </c>
      <c r="AH30" s="2" t="s">
        <v>79</v>
      </c>
      <c r="AI30" s="2" t="s">
        <v>79</v>
      </c>
      <c r="AJ30" s="2" t="s">
        <v>76</v>
      </c>
      <c r="AK30" s="2" t="s">
        <v>76</v>
      </c>
      <c r="AL30" s="2" t="s">
        <v>79</v>
      </c>
      <c r="AM30" s="2" t="s">
        <v>68</v>
      </c>
      <c r="AN30" s="2" t="s">
        <v>68</v>
      </c>
      <c r="AO30" s="2" t="s">
        <v>68</v>
      </c>
      <c r="AP30" s="2" t="s">
        <v>68</v>
      </c>
      <c r="AQ30" s="2" t="s">
        <v>68</v>
      </c>
      <c r="AR30" s="2" t="s">
        <v>68</v>
      </c>
      <c r="AS30" s="2" t="s">
        <v>68</v>
      </c>
      <c r="AT30" s="2" t="s">
        <v>68</v>
      </c>
      <c r="AU30" s="2" t="s">
        <v>68</v>
      </c>
      <c r="AV30" s="2" t="s">
        <v>68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 t="s">
        <v>76</v>
      </c>
      <c r="BH30" s="2" t="s">
        <v>102</v>
      </c>
      <c r="BI30" s="2">
        <v>0</v>
      </c>
      <c r="BJ30" s="2" t="s">
        <v>76</v>
      </c>
      <c r="BK30" s="2"/>
      <c r="BL30" s="2" t="s">
        <v>232</v>
      </c>
    </row>
    <row r="31" spans="1:64">
      <c r="A31" s="2">
        <v>30</v>
      </c>
      <c r="B31" s="3" t="s">
        <v>64</v>
      </c>
      <c r="C31" s="3">
        <v>47</v>
      </c>
      <c r="D31" s="3">
        <v>6</v>
      </c>
      <c r="E31" s="3">
        <v>25</v>
      </c>
      <c r="F31" s="3" t="s">
        <v>180</v>
      </c>
      <c r="G31" s="3" t="s">
        <v>228</v>
      </c>
      <c r="H31" s="3" t="s">
        <v>67</v>
      </c>
      <c r="I31" s="3" t="s">
        <v>68</v>
      </c>
      <c r="J31" s="3" t="s">
        <v>69</v>
      </c>
      <c r="K31" s="3">
        <v>10</v>
      </c>
      <c r="L31" s="3">
        <v>6</v>
      </c>
      <c r="M31" s="3" t="s">
        <v>70</v>
      </c>
      <c r="N31" s="3" t="s">
        <v>229</v>
      </c>
      <c r="O31" s="3" t="s">
        <v>72</v>
      </c>
      <c r="P31" s="3" t="s">
        <v>68</v>
      </c>
      <c r="Q31" s="3" t="s">
        <v>233</v>
      </c>
      <c r="R31" s="3" t="s">
        <v>74</v>
      </c>
      <c r="S31" s="3">
        <v>280</v>
      </c>
      <c r="T31" s="3">
        <v>3000</v>
      </c>
      <c r="U31" s="3" t="s">
        <v>234</v>
      </c>
      <c r="V31" s="3" t="s">
        <v>235</v>
      </c>
      <c r="W31" s="3" t="s">
        <v>236</v>
      </c>
      <c r="X31" s="3" t="s">
        <v>237</v>
      </c>
      <c r="Y31" s="3" t="s">
        <v>68</v>
      </c>
      <c r="Z31" s="3" t="s">
        <v>76</v>
      </c>
      <c r="AA31" s="3" t="s">
        <v>201</v>
      </c>
      <c r="AB31" s="3">
        <v>5</v>
      </c>
      <c r="AC31" s="3" t="s">
        <v>69</v>
      </c>
      <c r="AD31" s="3">
        <v>100</v>
      </c>
      <c r="AE31" s="3" t="s">
        <v>79</v>
      </c>
      <c r="AF31" s="3" t="s">
        <v>79</v>
      </c>
      <c r="AG31" s="3" t="s">
        <v>79</v>
      </c>
      <c r="AH31" s="3" t="s">
        <v>79</v>
      </c>
      <c r="AI31" s="3" t="s">
        <v>79</v>
      </c>
      <c r="AJ31" s="3" t="s">
        <v>79</v>
      </c>
      <c r="AK31" s="3" t="s">
        <v>79</v>
      </c>
      <c r="AL31" s="3" t="s">
        <v>79</v>
      </c>
      <c r="AM31" s="3" t="s">
        <v>68</v>
      </c>
      <c r="AN31" s="3" t="s">
        <v>68</v>
      </c>
      <c r="AO31" s="3" t="s">
        <v>68</v>
      </c>
      <c r="AP31" s="3" t="s">
        <v>76</v>
      </c>
      <c r="AQ31" s="3" t="s">
        <v>68</v>
      </c>
      <c r="AR31" s="3" t="s">
        <v>68</v>
      </c>
      <c r="AS31" s="3" t="s">
        <v>68</v>
      </c>
      <c r="AT31" s="3" t="s">
        <v>68</v>
      </c>
      <c r="AU31" s="3" t="s">
        <v>68</v>
      </c>
      <c r="AV31" s="3" t="s">
        <v>68</v>
      </c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 t="s">
        <v>76</v>
      </c>
      <c r="BH31" s="3" t="s">
        <v>238</v>
      </c>
      <c r="BI31" s="3">
        <v>5</v>
      </c>
      <c r="BJ31" s="3" t="s">
        <v>76</v>
      </c>
      <c r="BK31" s="3" t="s">
        <v>239</v>
      </c>
      <c r="BL31" s="3" t="s">
        <v>185</v>
      </c>
    </row>
    <row r="32" spans="1:64">
      <c r="A32" s="2">
        <v>31</v>
      </c>
      <c r="B32" s="2" t="s">
        <v>64</v>
      </c>
      <c r="C32" s="2">
        <v>44</v>
      </c>
      <c r="D32" s="2">
        <v>4</v>
      </c>
      <c r="E32" s="2">
        <v>20</v>
      </c>
      <c r="F32" s="2" t="s">
        <v>180</v>
      </c>
      <c r="G32" s="3" t="s">
        <v>228</v>
      </c>
      <c r="H32" s="2" t="s">
        <v>67</v>
      </c>
      <c r="I32" s="2" t="s">
        <v>68</v>
      </c>
      <c r="J32" s="2" t="s">
        <v>240</v>
      </c>
      <c r="K32" s="2">
        <v>10</v>
      </c>
      <c r="L32" s="2">
        <v>6</v>
      </c>
      <c r="M32" s="2"/>
      <c r="N32" s="2" t="s">
        <v>229</v>
      </c>
      <c r="O32" s="2"/>
      <c r="P32" s="2" t="s">
        <v>68</v>
      </c>
      <c r="Q32" s="2" t="s">
        <v>69</v>
      </c>
      <c r="R32" s="3" t="s">
        <v>74</v>
      </c>
      <c r="S32" s="3">
        <v>280</v>
      </c>
      <c r="T32" s="2"/>
      <c r="U32" s="2"/>
      <c r="V32" s="2"/>
      <c r="W32" s="2"/>
      <c r="X32" s="2"/>
      <c r="Y32" s="2" t="s">
        <v>68</v>
      </c>
      <c r="Z32" s="2" t="s">
        <v>76</v>
      </c>
      <c r="AA32" s="2" t="s">
        <v>201</v>
      </c>
      <c r="AB32" s="2">
        <v>3</v>
      </c>
      <c r="AC32" s="2"/>
      <c r="AD32" s="2">
        <v>150</v>
      </c>
      <c r="AE32" s="2" t="s">
        <v>79</v>
      </c>
      <c r="AF32" s="2" t="s">
        <v>79</v>
      </c>
      <c r="AG32" s="2" t="s">
        <v>79</v>
      </c>
      <c r="AH32" s="2" t="s">
        <v>79</v>
      </c>
      <c r="AI32" s="2" t="s">
        <v>79</v>
      </c>
      <c r="AJ32" s="2" t="s">
        <v>76</v>
      </c>
      <c r="AK32" s="2" t="s">
        <v>76</v>
      </c>
      <c r="AL32" s="2" t="s">
        <v>76</v>
      </c>
      <c r="AM32" s="2" t="s">
        <v>68</v>
      </c>
      <c r="AN32" s="2" t="s">
        <v>68</v>
      </c>
      <c r="AO32" s="2" t="s">
        <v>68</v>
      </c>
      <c r="AP32" s="2" t="s">
        <v>68</v>
      </c>
      <c r="AQ32" s="2" t="s">
        <v>68</v>
      </c>
      <c r="AR32" s="2" t="s">
        <v>68</v>
      </c>
      <c r="AS32" s="2" t="s">
        <v>68</v>
      </c>
      <c r="AT32" s="2" t="s">
        <v>68</v>
      </c>
      <c r="AU32" s="2" t="s">
        <v>68</v>
      </c>
      <c r="AV32" s="2" t="s">
        <v>68</v>
      </c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 t="s">
        <v>76</v>
      </c>
      <c r="BH32" s="2" t="s">
        <v>241</v>
      </c>
      <c r="BI32" s="2">
        <v>0</v>
      </c>
      <c r="BJ32" s="2" t="s">
        <v>76</v>
      </c>
      <c r="BK32" s="2" t="s">
        <v>157</v>
      </c>
      <c r="BL32" s="2" t="s">
        <v>242</v>
      </c>
    </row>
    <row r="33" spans="1:64">
      <c r="A33" s="2">
        <v>32</v>
      </c>
      <c r="B33" s="3" t="s">
        <v>64</v>
      </c>
      <c r="C33" s="3">
        <v>27</v>
      </c>
      <c r="D33" s="3">
        <v>4</v>
      </c>
      <c r="E33" s="3">
        <v>3</v>
      </c>
      <c r="F33" s="3" t="s">
        <v>243</v>
      </c>
      <c r="G33" s="3" t="s">
        <v>228</v>
      </c>
      <c r="H33" s="3" t="s">
        <v>67</v>
      </c>
      <c r="I33" s="3" t="s">
        <v>68</v>
      </c>
      <c r="J33" s="3" t="s">
        <v>69</v>
      </c>
      <c r="K33" s="3">
        <v>10</v>
      </c>
      <c r="L33" s="3">
        <v>6</v>
      </c>
      <c r="M33" s="3"/>
      <c r="N33" s="3" t="s">
        <v>229</v>
      </c>
      <c r="O33" s="3"/>
      <c r="P33" s="3" t="s">
        <v>68</v>
      </c>
      <c r="Q33" s="3" t="s">
        <v>69</v>
      </c>
      <c r="R33" s="3" t="s">
        <v>74</v>
      </c>
      <c r="S33" s="3">
        <v>280</v>
      </c>
      <c r="T33" s="3"/>
      <c r="U33" s="3"/>
      <c r="V33" s="3"/>
      <c r="W33" s="3"/>
      <c r="X33" s="3"/>
      <c r="Y33" s="3" t="s">
        <v>68</v>
      </c>
      <c r="Z33" s="3" t="s">
        <v>76</v>
      </c>
      <c r="AA33" s="3" t="s">
        <v>201</v>
      </c>
      <c r="AB33" s="3">
        <v>3</v>
      </c>
      <c r="AC33" s="3"/>
      <c r="AD33" s="3">
        <v>150</v>
      </c>
      <c r="AE33" s="3" t="s">
        <v>79</v>
      </c>
      <c r="AF33" s="3" t="s">
        <v>79</v>
      </c>
      <c r="AG33" s="3" t="s">
        <v>79</v>
      </c>
      <c r="AH33" s="3" t="s">
        <v>79</v>
      </c>
      <c r="AI33" s="3" t="s">
        <v>79</v>
      </c>
      <c r="AJ33" s="3" t="s">
        <v>79</v>
      </c>
      <c r="AK33" s="3" t="s">
        <v>79</v>
      </c>
      <c r="AL33" s="3" t="s">
        <v>79</v>
      </c>
      <c r="AM33" s="3" t="s">
        <v>68</v>
      </c>
      <c r="AN33" s="3" t="s">
        <v>68</v>
      </c>
      <c r="AO33" s="3" t="s">
        <v>76</v>
      </c>
      <c r="AP33" s="3" t="s">
        <v>76</v>
      </c>
      <c r="AQ33" s="3" t="s">
        <v>68</v>
      </c>
      <c r="AR33" s="3" t="s">
        <v>76</v>
      </c>
      <c r="AS33" s="3" t="s">
        <v>76</v>
      </c>
      <c r="AT33" s="3" t="s">
        <v>76</v>
      </c>
      <c r="AU33" s="3" t="s">
        <v>68</v>
      </c>
      <c r="AV33" s="3" t="s">
        <v>68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 t="s">
        <v>76</v>
      </c>
      <c r="BH33" s="3" t="s">
        <v>102</v>
      </c>
      <c r="BI33" s="3">
        <v>0</v>
      </c>
      <c r="BJ33" s="3" t="s">
        <v>76</v>
      </c>
      <c r="BK33" s="3" t="s">
        <v>158</v>
      </c>
      <c r="BL33" s="3" t="s">
        <v>244</v>
      </c>
    </row>
    <row r="34" spans="1:64">
      <c r="A34" s="2">
        <v>33</v>
      </c>
      <c r="B34" s="2" t="s">
        <v>101</v>
      </c>
      <c r="C34" s="2">
        <v>54</v>
      </c>
      <c r="D34" s="2">
        <v>8</v>
      </c>
      <c r="E34" s="2">
        <v>12</v>
      </c>
      <c r="F34" s="2" t="s">
        <v>65</v>
      </c>
      <c r="G34" s="3" t="s">
        <v>228</v>
      </c>
      <c r="H34" s="2" t="s">
        <v>67</v>
      </c>
      <c r="I34" s="2" t="s">
        <v>68</v>
      </c>
      <c r="J34" s="2" t="s">
        <v>69</v>
      </c>
      <c r="K34" s="2">
        <v>10</v>
      </c>
      <c r="L34" s="2">
        <v>6</v>
      </c>
      <c r="M34" s="2"/>
      <c r="N34" s="2" t="s">
        <v>229</v>
      </c>
      <c r="O34" s="2"/>
      <c r="P34" s="2" t="s">
        <v>68</v>
      </c>
      <c r="Q34" s="2" t="s">
        <v>69</v>
      </c>
      <c r="R34" s="3" t="s">
        <v>74</v>
      </c>
      <c r="S34" s="3">
        <v>280</v>
      </c>
      <c r="T34" s="2"/>
      <c r="U34" s="2"/>
      <c r="V34" s="2"/>
      <c r="W34" s="2"/>
      <c r="X34" s="2"/>
      <c r="Y34" s="2" t="s">
        <v>68</v>
      </c>
      <c r="Z34" s="2" t="s">
        <v>76</v>
      </c>
      <c r="AA34" s="2" t="s">
        <v>201</v>
      </c>
      <c r="AB34" s="2">
        <v>3</v>
      </c>
      <c r="AC34" s="2"/>
      <c r="AD34" s="2">
        <v>200</v>
      </c>
      <c r="AE34" s="2" t="s">
        <v>79</v>
      </c>
      <c r="AF34" s="2" t="s">
        <v>79</v>
      </c>
      <c r="AG34" s="2" t="s">
        <v>79</v>
      </c>
      <c r="AH34" s="2" t="s">
        <v>79</v>
      </c>
      <c r="AI34" s="2" t="s">
        <v>79</v>
      </c>
      <c r="AJ34" s="2" t="s">
        <v>79</v>
      </c>
      <c r="AK34" s="2" t="s">
        <v>79</v>
      </c>
      <c r="AL34" s="2" t="s">
        <v>79</v>
      </c>
      <c r="AM34" s="2" t="s">
        <v>68</v>
      </c>
      <c r="AN34" s="2" t="s">
        <v>68</v>
      </c>
      <c r="AO34" s="2" t="s">
        <v>68</v>
      </c>
      <c r="AP34" s="2" t="s">
        <v>68</v>
      </c>
      <c r="AQ34" s="2" t="s">
        <v>68</v>
      </c>
      <c r="AR34" s="2" t="s">
        <v>68</v>
      </c>
      <c r="AS34" s="2" t="s">
        <v>68</v>
      </c>
      <c r="AT34" s="2" t="s">
        <v>68</v>
      </c>
      <c r="AU34" s="2" t="s">
        <v>68</v>
      </c>
      <c r="AV34" s="2" t="s">
        <v>68</v>
      </c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 t="s">
        <v>76</v>
      </c>
      <c r="BH34" s="2" t="s">
        <v>102</v>
      </c>
      <c r="BI34" s="2">
        <v>0</v>
      </c>
      <c r="BJ34" s="2" t="s">
        <v>76</v>
      </c>
      <c r="BK34" s="2"/>
      <c r="BL34" s="2" t="s">
        <v>245</v>
      </c>
    </row>
    <row r="35" spans="1:64">
      <c r="A35" s="2">
        <v>34</v>
      </c>
      <c r="B35" s="3" t="s">
        <v>101</v>
      </c>
      <c r="C35" s="3">
        <v>51</v>
      </c>
      <c r="D35" s="3">
        <v>5</v>
      </c>
      <c r="E35" s="3">
        <v>15</v>
      </c>
      <c r="F35" s="3" t="s">
        <v>180</v>
      </c>
      <c r="G35" s="3" t="s">
        <v>228</v>
      </c>
      <c r="H35" s="3" t="s">
        <v>67</v>
      </c>
      <c r="I35" s="3" t="s">
        <v>68</v>
      </c>
      <c r="J35" s="3" t="s">
        <v>69</v>
      </c>
      <c r="K35" s="3">
        <v>10</v>
      </c>
      <c r="L35" s="3">
        <v>6</v>
      </c>
      <c r="M35" s="3"/>
      <c r="N35" s="3" t="s">
        <v>229</v>
      </c>
      <c r="O35" s="3"/>
      <c r="P35" s="3" t="s">
        <v>68</v>
      </c>
      <c r="Q35" s="3" t="s">
        <v>69</v>
      </c>
      <c r="R35" s="3" t="s">
        <v>74</v>
      </c>
      <c r="S35" s="3">
        <v>280</v>
      </c>
      <c r="T35" s="3"/>
      <c r="U35" s="3"/>
      <c r="V35" s="3"/>
      <c r="W35" s="3"/>
      <c r="X35" s="3"/>
      <c r="Y35" s="3" t="s">
        <v>68</v>
      </c>
      <c r="Z35" s="3" t="s">
        <v>76</v>
      </c>
      <c r="AA35" s="3" t="s">
        <v>201</v>
      </c>
      <c r="AB35" s="3">
        <v>5</v>
      </c>
      <c r="AC35" s="3"/>
      <c r="AD35" s="3">
        <v>200</v>
      </c>
      <c r="AE35" s="3" t="s">
        <v>79</v>
      </c>
      <c r="AF35" s="3" t="s">
        <v>76</v>
      </c>
      <c r="AG35" s="3" t="s">
        <v>76</v>
      </c>
      <c r="AH35" s="3" t="s">
        <v>79</v>
      </c>
      <c r="AI35" s="3" t="s">
        <v>79</v>
      </c>
      <c r="AJ35" s="3" t="s">
        <v>76</v>
      </c>
      <c r="AK35" s="3" t="s">
        <v>76</v>
      </c>
      <c r="AL35" s="3" t="s">
        <v>76</v>
      </c>
      <c r="AM35" s="3" t="s">
        <v>68</v>
      </c>
      <c r="AN35" s="3" t="s">
        <v>68</v>
      </c>
      <c r="AO35" s="3" t="s">
        <v>68</v>
      </c>
      <c r="AP35" s="3" t="s">
        <v>68</v>
      </c>
      <c r="AQ35" s="3" t="s">
        <v>68</v>
      </c>
      <c r="AR35" s="3" t="s">
        <v>68</v>
      </c>
      <c r="AS35" s="3" t="s">
        <v>68</v>
      </c>
      <c r="AT35" s="3" t="s">
        <v>68</v>
      </c>
      <c r="AU35" s="3" t="s">
        <v>76</v>
      </c>
      <c r="AV35" s="3" t="s">
        <v>68</v>
      </c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 t="s">
        <v>76</v>
      </c>
      <c r="BH35" s="3"/>
      <c r="BI35" s="3">
        <v>5</v>
      </c>
      <c r="BJ35" s="3" t="s">
        <v>76</v>
      </c>
      <c r="BK35" s="3" t="s">
        <v>246</v>
      </c>
      <c r="BL35" s="3" t="s">
        <v>247</v>
      </c>
    </row>
    <row r="36" spans="1:64">
      <c r="A36" s="2">
        <v>35</v>
      </c>
      <c r="B36" s="2" t="s">
        <v>64</v>
      </c>
      <c r="C36" s="2">
        <v>51</v>
      </c>
      <c r="D36" s="2">
        <v>6</v>
      </c>
      <c r="E36" s="2">
        <v>30</v>
      </c>
      <c r="F36" s="2" t="s">
        <v>180</v>
      </c>
      <c r="G36" s="3" t="s">
        <v>228</v>
      </c>
      <c r="H36" s="2" t="s">
        <v>67</v>
      </c>
      <c r="I36" s="2" t="s">
        <v>68</v>
      </c>
      <c r="J36" s="2" t="s">
        <v>69</v>
      </c>
      <c r="K36" s="2">
        <v>10</v>
      </c>
      <c r="L36" s="2">
        <v>6</v>
      </c>
      <c r="M36" s="2"/>
      <c r="N36" s="2" t="s">
        <v>229</v>
      </c>
      <c r="O36" s="2"/>
      <c r="P36" s="2" t="s">
        <v>68</v>
      </c>
      <c r="Q36" s="2" t="s">
        <v>69</v>
      </c>
      <c r="R36" s="3" t="s">
        <v>74</v>
      </c>
      <c r="S36" s="3">
        <v>280</v>
      </c>
      <c r="T36" s="2"/>
      <c r="U36" s="2"/>
      <c r="V36" s="2"/>
      <c r="W36" s="2"/>
      <c r="X36" s="2"/>
      <c r="Y36" s="2" t="s">
        <v>68</v>
      </c>
      <c r="Z36" s="2" t="s">
        <v>76</v>
      </c>
      <c r="AA36" s="2" t="s">
        <v>201</v>
      </c>
      <c r="AB36" s="2">
        <v>5</v>
      </c>
      <c r="AC36" s="2"/>
      <c r="AD36" s="2">
        <v>150</v>
      </c>
      <c r="AE36" s="2" t="s">
        <v>79</v>
      </c>
      <c r="AF36" s="2" t="s">
        <v>76</v>
      </c>
      <c r="AG36" s="2" t="s">
        <v>76</v>
      </c>
      <c r="AH36" s="2" t="s">
        <v>79</v>
      </c>
      <c r="AI36" s="2" t="s">
        <v>79</v>
      </c>
      <c r="AJ36" s="2" t="s">
        <v>79</v>
      </c>
      <c r="AK36" s="2" t="s">
        <v>79</v>
      </c>
      <c r="AL36" s="2" t="s">
        <v>79</v>
      </c>
      <c r="AM36" s="2" t="s">
        <v>68</v>
      </c>
      <c r="AN36" s="2" t="s">
        <v>68</v>
      </c>
      <c r="AO36" s="2" t="s">
        <v>68</v>
      </c>
      <c r="AP36" s="2" t="s">
        <v>68</v>
      </c>
      <c r="AQ36" s="2" t="s">
        <v>68</v>
      </c>
      <c r="AR36" s="2" t="s">
        <v>68</v>
      </c>
      <c r="AS36" s="2" t="s">
        <v>68</v>
      </c>
      <c r="AT36" s="2" t="s">
        <v>68</v>
      </c>
      <c r="AU36" s="2" t="s">
        <v>76</v>
      </c>
      <c r="AV36" s="2" t="s">
        <v>68</v>
      </c>
      <c r="AW36" s="2" t="s">
        <v>68</v>
      </c>
      <c r="AX36" s="2" t="s">
        <v>68</v>
      </c>
      <c r="AY36" s="2" t="s">
        <v>68</v>
      </c>
      <c r="AZ36" s="2" t="s">
        <v>68</v>
      </c>
      <c r="BA36" s="2" t="s">
        <v>68</v>
      </c>
      <c r="BB36" s="2" t="s">
        <v>68</v>
      </c>
      <c r="BC36" s="2" t="s">
        <v>68</v>
      </c>
      <c r="BD36" s="2" t="s">
        <v>68</v>
      </c>
      <c r="BE36" s="2" t="s">
        <v>76</v>
      </c>
      <c r="BF36" s="2" t="s">
        <v>68</v>
      </c>
      <c r="BG36" s="2" t="s">
        <v>76</v>
      </c>
      <c r="BH36" s="2" t="s">
        <v>102</v>
      </c>
      <c r="BI36" s="2">
        <v>10</v>
      </c>
      <c r="BJ36" s="2" t="s">
        <v>76</v>
      </c>
      <c r="BK36" s="2"/>
      <c r="BL36" s="2" t="s">
        <v>248</v>
      </c>
    </row>
    <row r="37" spans="1:64">
      <c r="A37" s="2">
        <v>36</v>
      </c>
      <c r="B37" s="3" t="s">
        <v>101</v>
      </c>
      <c r="C37" s="3">
        <v>29</v>
      </c>
      <c r="D37" s="3">
        <v>3</v>
      </c>
      <c r="E37" s="3">
        <v>7</v>
      </c>
      <c r="F37" s="3" t="s">
        <v>243</v>
      </c>
      <c r="G37" s="3" t="s">
        <v>228</v>
      </c>
      <c r="H37" s="3" t="s">
        <v>67</v>
      </c>
      <c r="I37" s="3" t="s">
        <v>68</v>
      </c>
      <c r="J37" s="3" t="s">
        <v>69</v>
      </c>
      <c r="K37" s="3">
        <v>10</v>
      </c>
      <c r="L37" s="3">
        <v>6</v>
      </c>
      <c r="M37" s="3"/>
      <c r="N37" s="3" t="s">
        <v>229</v>
      </c>
      <c r="O37" s="3"/>
      <c r="P37" s="3" t="s">
        <v>68</v>
      </c>
      <c r="Q37" s="3" t="s">
        <v>69</v>
      </c>
      <c r="R37" s="3" t="s">
        <v>74</v>
      </c>
      <c r="S37" s="3">
        <v>280</v>
      </c>
      <c r="T37" s="3"/>
      <c r="U37" s="3"/>
      <c r="V37" s="3"/>
      <c r="W37" s="3"/>
      <c r="X37" s="3"/>
      <c r="Y37" s="3" t="s">
        <v>68</v>
      </c>
      <c r="Z37" s="3" t="s">
        <v>76</v>
      </c>
      <c r="AA37" s="3" t="s">
        <v>201</v>
      </c>
      <c r="AB37" s="3">
        <v>5</v>
      </c>
      <c r="AC37" s="3"/>
      <c r="AD37" s="3">
        <v>200</v>
      </c>
      <c r="AE37" s="3" t="s">
        <v>79</v>
      </c>
      <c r="AF37" s="3" t="s">
        <v>76</v>
      </c>
      <c r="AG37" s="3" t="s">
        <v>79</v>
      </c>
      <c r="AH37" s="3" t="s">
        <v>79</v>
      </c>
      <c r="AI37" s="3" t="s">
        <v>76</v>
      </c>
      <c r="AJ37" s="3" t="s">
        <v>76</v>
      </c>
      <c r="AK37" s="3" t="s">
        <v>79</v>
      </c>
      <c r="AL37" s="3" t="s">
        <v>76</v>
      </c>
      <c r="AM37" s="3" t="s">
        <v>68</v>
      </c>
      <c r="AN37" s="3" t="s">
        <v>68</v>
      </c>
      <c r="AO37" s="3" t="s">
        <v>68</v>
      </c>
      <c r="AP37" s="3" t="s">
        <v>68</v>
      </c>
      <c r="AQ37" s="3" t="s">
        <v>68</v>
      </c>
      <c r="AR37" s="3" t="s">
        <v>68</v>
      </c>
      <c r="AS37" s="3" t="s">
        <v>68</v>
      </c>
      <c r="AT37" s="3" t="s">
        <v>68</v>
      </c>
      <c r="AU37" s="3" t="s">
        <v>68</v>
      </c>
      <c r="AV37" s="3" t="s">
        <v>68</v>
      </c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 t="s">
        <v>76</v>
      </c>
      <c r="BH37" s="3" t="s">
        <v>98</v>
      </c>
      <c r="BI37" s="3">
        <v>10</v>
      </c>
      <c r="BJ37" s="3" t="s">
        <v>68</v>
      </c>
      <c r="BK37" s="3"/>
      <c r="BL37" s="3" t="s">
        <v>249</v>
      </c>
    </row>
    <row r="38" spans="1:64">
      <c r="A38" s="2">
        <v>37</v>
      </c>
      <c r="B38" s="2" t="s">
        <v>101</v>
      </c>
      <c r="C38" s="2">
        <v>27</v>
      </c>
      <c r="D38" s="2">
        <v>6</v>
      </c>
      <c r="E38" s="2">
        <v>8</v>
      </c>
      <c r="F38" s="2" t="s">
        <v>65</v>
      </c>
      <c r="G38" s="3" t="s">
        <v>228</v>
      </c>
      <c r="H38" s="2" t="s">
        <v>67</v>
      </c>
      <c r="I38" s="2" t="s">
        <v>68</v>
      </c>
      <c r="J38" s="2" t="s">
        <v>69</v>
      </c>
      <c r="K38" s="2">
        <v>10</v>
      </c>
      <c r="L38" s="2">
        <v>6</v>
      </c>
      <c r="M38" s="2"/>
      <c r="N38" s="2" t="s">
        <v>229</v>
      </c>
      <c r="O38" s="2"/>
      <c r="P38" s="2" t="s">
        <v>68</v>
      </c>
      <c r="Q38" s="2" t="s">
        <v>69</v>
      </c>
      <c r="R38" s="3" t="s">
        <v>74</v>
      </c>
      <c r="S38" s="3">
        <v>280</v>
      </c>
      <c r="T38" s="2"/>
      <c r="U38" s="2"/>
      <c r="V38" s="2"/>
      <c r="W38" s="2"/>
      <c r="X38" s="2"/>
      <c r="Y38" s="2" t="s">
        <v>68</v>
      </c>
      <c r="Z38" s="2" t="s">
        <v>76</v>
      </c>
      <c r="AA38" s="2" t="s">
        <v>115</v>
      </c>
      <c r="AB38" s="2">
        <v>5</v>
      </c>
      <c r="AC38" s="2"/>
      <c r="AD38" s="2">
        <v>150</v>
      </c>
      <c r="AE38" s="2" t="s">
        <v>79</v>
      </c>
      <c r="AF38" s="2" t="s">
        <v>79</v>
      </c>
      <c r="AG38" s="2" t="s">
        <v>79</v>
      </c>
      <c r="AH38" s="2" t="s">
        <v>79</v>
      </c>
      <c r="AI38" s="2" t="s">
        <v>76</v>
      </c>
      <c r="AJ38" s="2" t="s">
        <v>79</v>
      </c>
      <c r="AK38" s="2" t="s">
        <v>79</v>
      </c>
      <c r="AL38" s="2" t="s">
        <v>79</v>
      </c>
      <c r="AM38" s="2" t="s">
        <v>68</v>
      </c>
      <c r="AN38" s="2" t="s">
        <v>68</v>
      </c>
      <c r="AO38" s="2" t="s">
        <v>68</v>
      </c>
      <c r="AP38" s="2" t="s">
        <v>68</v>
      </c>
      <c r="AQ38" s="2" t="s">
        <v>68</v>
      </c>
      <c r="AR38" s="2" t="s">
        <v>68</v>
      </c>
      <c r="AS38" s="2" t="s">
        <v>68</v>
      </c>
      <c r="AT38" s="2" t="s">
        <v>76</v>
      </c>
      <c r="AU38" s="2" t="s">
        <v>76</v>
      </c>
      <c r="AV38" s="2" t="s">
        <v>68</v>
      </c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 t="s">
        <v>76</v>
      </c>
      <c r="BH38" s="2" t="s">
        <v>102</v>
      </c>
      <c r="BI38" s="2">
        <v>15</v>
      </c>
      <c r="BJ38" s="2" t="s">
        <v>76</v>
      </c>
      <c r="BK38" s="2" t="s">
        <v>250</v>
      </c>
      <c r="BL38" s="2" t="s">
        <v>251</v>
      </c>
    </row>
    <row r="39" spans="1:64">
      <c r="A39" s="2">
        <v>38</v>
      </c>
      <c r="B39" s="3" t="s">
        <v>64</v>
      </c>
      <c r="C39" s="3">
        <v>46</v>
      </c>
      <c r="D39" s="3">
        <v>4</v>
      </c>
      <c r="E39" s="3">
        <v>15</v>
      </c>
      <c r="F39" s="3" t="s">
        <v>107</v>
      </c>
      <c r="G39" s="3" t="s">
        <v>95</v>
      </c>
      <c r="H39" s="3" t="s">
        <v>96</v>
      </c>
      <c r="I39" s="3" t="s">
        <v>68</v>
      </c>
      <c r="J39" s="3" t="s">
        <v>69</v>
      </c>
      <c r="K39" s="3">
        <v>6</v>
      </c>
      <c r="L39" s="3">
        <v>5</v>
      </c>
      <c r="M39" s="3" t="s">
        <v>70</v>
      </c>
      <c r="N39" s="3" t="s">
        <v>77</v>
      </c>
      <c r="O39" s="3" t="s">
        <v>72</v>
      </c>
      <c r="P39" s="3" t="s">
        <v>76</v>
      </c>
      <c r="Q39" s="3" t="s">
        <v>69</v>
      </c>
      <c r="R39" s="3" t="s">
        <v>74</v>
      </c>
      <c r="S39" s="3">
        <v>140</v>
      </c>
      <c r="T39" s="3">
        <v>40</v>
      </c>
      <c r="U39" s="3">
        <v>400</v>
      </c>
      <c r="V39" s="3">
        <v>50</v>
      </c>
      <c r="W39" s="3"/>
      <c r="X39" s="3"/>
      <c r="Y39" s="3" t="s">
        <v>68</v>
      </c>
      <c r="Z39" s="3" t="s">
        <v>76</v>
      </c>
      <c r="AA39" s="3" t="s">
        <v>145</v>
      </c>
      <c r="AB39" s="3">
        <v>4</v>
      </c>
      <c r="AC39" s="3"/>
      <c r="AD39" s="3">
        <v>5</v>
      </c>
      <c r="AE39" s="3" t="s">
        <v>79</v>
      </c>
      <c r="AF39" s="3" t="s">
        <v>79</v>
      </c>
      <c r="AG39" s="3" t="s">
        <v>79</v>
      </c>
      <c r="AH39" s="3" t="s">
        <v>79</v>
      </c>
      <c r="AI39" s="3" t="s">
        <v>79</v>
      </c>
      <c r="AJ39" s="3" t="s">
        <v>79</v>
      </c>
      <c r="AK39" s="3" t="s">
        <v>79</v>
      </c>
      <c r="AL39" s="3" t="s">
        <v>79</v>
      </c>
      <c r="AM39" s="3" t="s">
        <v>68</v>
      </c>
      <c r="AN39" s="3" t="s">
        <v>68</v>
      </c>
      <c r="AO39" s="3" t="s">
        <v>68</v>
      </c>
      <c r="AP39" s="3" t="s">
        <v>68</v>
      </c>
      <c r="AQ39" s="3" t="s">
        <v>68</v>
      </c>
      <c r="AR39" s="3" t="s">
        <v>76</v>
      </c>
      <c r="AS39" s="3" t="s">
        <v>76</v>
      </c>
      <c r="AT39" s="3" t="s">
        <v>68</v>
      </c>
      <c r="AU39" s="3" t="s">
        <v>68</v>
      </c>
      <c r="AV39" s="3" t="s">
        <v>68</v>
      </c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 t="s">
        <v>76</v>
      </c>
      <c r="BH39" s="3" t="s">
        <v>107</v>
      </c>
      <c r="BI39" s="3">
        <v>0</v>
      </c>
      <c r="BJ39" s="3" t="s">
        <v>76</v>
      </c>
      <c r="BK39" s="3" t="s">
        <v>157</v>
      </c>
      <c r="BL39" s="3" t="s">
        <v>185</v>
      </c>
    </row>
    <row r="40" spans="1:64">
      <c r="A40" s="2">
        <v>39</v>
      </c>
      <c r="B40" s="2" t="s">
        <v>101</v>
      </c>
      <c r="C40" s="2">
        <v>51</v>
      </c>
      <c r="D40" s="2">
        <v>5</v>
      </c>
      <c r="E40" s="2">
        <v>7</v>
      </c>
      <c r="F40" s="2" t="s">
        <v>252</v>
      </c>
      <c r="G40" s="2" t="s">
        <v>95</v>
      </c>
      <c r="H40" s="2" t="s">
        <v>96</v>
      </c>
      <c r="I40" s="2" t="s">
        <v>68</v>
      </c>
      <c r="J40" s="2" t="s">
        <v>69</v>
      </c>
      <c r="K40" s="2">
        <v>6</v>
      </c>
      <c r="L40" s="2">
        <v>5</v>
      </c>
      <c r="M40" s="2" t="s">
        <v>70</v>
      </c>
      <c r="N40" s="2" t="s">
        <v>77</v>
      </c>
      <c r="O40" s="2" t="s">
        <v>72</v>
      </c>
      <c r="P40" s="2" t="s">
        <v>76</v>
      </c>
      <c r="Q40" s="2" t="s">
        <v>69</v>
      </c>
      <c r="R40" s="2">
        <v>30</v>
      </c>
      <c r="S40" s="2">
        <v>140</v>
      </c>
      <c r="T40" s="2"/>
      <c r="U40" s="2">
        <v>300</v>
      </c>
      <c r="V40" s="2"/>
      <c r="W40" s="2"/>
      <c r="X40" s="2"/>
      <c r="Y40" s="2" t="s">
        <v>76</v>
      </c>
      <c r="Z40" s="2" t="s">
        <v>76</v>
      </c>
      <c r="AA40" s="2" t="s">
        <v>145</v>
      </c>
      <c r="AB40" s="2">
        <v>4</v>
      </c>
      <c r="AC40" s="2"/>
      <c r="AD40" s="2">
        <v>100</v>
      </c>
      <c r="AE40" s="2" t="s">
        <v>79</v>
      </c>
      <c r="AF40" s="2" t="s">
        <v>79</v>
      </c>
      <c r="AG40" s="2" t="s">
        <v>79</v>
      </c>
      <c r="AH40" s="2" t="s">
        <v>79</v>
      </c>
      <c r="AI40" s="2" t="s">
        <v>79</v>
      </c>
      <c r="AJ40" s="2" t="s">
        <v>79</v>
      </c>
      <c r="AK40" s="2" t="s">
        <v>79</v>
      </c>
      <c r="AL40" s="2" t="s">
        <v>79</v>
      </c>
      <c r="AM40" s="2" t="s">
        <v>76</v>
      </c>
      <c r="AN40" s="2" t="s">
        <v>68</v>
      </c>
      <c r="AO40" s="2" t="s">
        <v>68</v>
      </c>
      <c r="AP40" s="2" t="s">
        <v>76</v>
      </c>
      <c r="AQ40" s="2" t="s">
        <v>68</v>
      </c>
      <c r="AR40" s="2" t="s">
        <v>68</v>
      </c>
      <c r="AS40" s="2" t="s">
        <v>68</v>
      </c>
      <c r="AT40" s="2" t="s">
        <v>68</v>
      </c>
      <c r="AU40" s="2" t="s">
        <v>76</v>
      </c>
      <c r="AV40" s="2" t="s">
        <v>68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 t="s">
        <v>76</v>
      </c>
      <c r="BH40" s="2" t="s">
        <v>102</v>
      </c>
      <c r="BI40" s="2">
        <v>0</v>
      </c>
      <c r="BJ40" s="2" t="s">
        <v>76</v>
      </c>
      <c r="BK40" s="2" t="s">
        <v>157</v>
      </c>
      <c r="BL40" s="2" t="s">
        <v>253</v>
      </c>
    </row>
    <row r="41" spans="1:64">
      <c r="A41" s="2">
        <v>40</v>
      </c>
      <c r="B41" s="3" t="s">
        <v>64</v>
      </c>
      <c r="C41" s="3">
        <v>51</v>
      </c>
      <c r="D41" s="3">
        <v>6</v>
      </c>
      <c r="E41" s="3">
        <v>20</v>
      </c>
      <c r="F41" s="3" t="s">
        <v>254</v>
      </c>
      <c r="G41" s="3" t="s">
        <v>95</v>
      </c>
      <c r="H41" s="3" t="s">
        <v>96</v>
      </c>
      <c r="I41" s="3" t="s">
        <v>68</v>
      </c>
      <c r="J41" s="3" t="s">
        <v>69</v>
      </c>
      <c r="K41" s="3">
        <v>6</v>
      </c>
      <c r="L41" s="3">
        <v>6</v>
      </c>
      <c r="M41" s="3" t="s">
        <v>127</v>
      </c>
      <c r="N41" s="3" t="s">
        <v>77</v>
      </c>
      <c r="O41" s="3" t="s">
        <v>72</v>
      </c>
      <c r="P41" s="3" t="s">
        <v>76</v>
      </c>
      <c r="Q41" s="3" t="s">
        <v>69</v>
      </c>
      <c r="R41" s="3">
        <v>30</v>
      </c>
      <c r="S41" s="3">
        <v>150</v>
      </c>
      <c r="T41" s="3"/>
      <c r="U41" s="3"/>
      <c r="V41" s="3"/>
      <c r="W41" s="3"/>
      <c r="X41" s="3"/>
      <c r="Y41" s="3" t="s">
        <v>68</v>
      </c>
      <c r="Z41" s="3" t="s">
        <v>76</v>
      </c>
      <c r="AA41" s="3" t="s">
        <v>145</v>
      </c>
      <c r="AB41" s="3">
        <v>4</v>
      </c>
      <c r="AC41" s="3"/>
      <c r="AD41" s="3">
        <v>5</v>
      </c>
      <c r="AE41" s="3" t="s">
        <v>79</v>
      </c>
      <c r="AF41" s="3" t="s">
        <v>79</v>
      </c>
      <c r="AG41" s="3" t="s">
        <v>79</v>
      </c>
      <c r="AH41" s="3" t="s">
        <v>79</v>
      </c>
      <c r="AI41" s="3" t="s">
        <v>79</v>
      </c>
      <c r="AJ41" s="3" t="s">
        <v>79</v>
      </c>
      <c r="AK41" s="3" t="s">
        <v>79</v>
      </c>
      <c r="AL41" s="3" t="s">
        <v>79</v>
      </c>
      <c r="AM41" s="3" t="s">
        <v>76</v>
      </c>
      <c r="AN41" s="3" t="s">
        <v>68</v>
      </c>
      <c r="AO41" s="3" t="s">
        <v>76</v>
      </c>
      <c r="AP41" s="3" t="s">
        <v>76</v>
      </c>
      <c r="AQ41" s="3" t="s">
        <v>68</v>
      </c>
      <c r="AR41" s="3" t="s">
        <v>76</v>
      </c>
      <c r="AS41" s="3" t="s">
        <v>68</v>
      </c>
      <c r="AT41" s="3" t="s">
        <v>76</v>
      </c>
      <c r="AU41" s="3" t="s">
        <v>76</v>
      </c>
      <c r="AV41" s="3" t="s">
        <v>68</v>
      </c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 t="s">
        <v>76</v>
      </c>
      <c r="BH41" s="3" t="s">
        <v>102</v>
      </c>
      <c r="BI41" s="3">
        <v>0</v>
      </c>
      <c r="BJ41" s="3" t="s">
        <v>76</v>
      </c>
      <c r="BK41" s="3" t="s">
        <v>157</v>
      </c>
      <c r="BL41" s="3" t="s">
        <v>255</v>
      </c>
    </row>
    <row r="44" spans="1:64">
      <c r="B44" s="3"/>
      <c r="C44" s="3"/>
      <c r="D44" s="3"/>
      <c r="E44" s="3"/>
    </row>
    <row r="45" spans="1:64">
      <c r="B45" s="2"/>
      <c r="C45" s="2"/>
      <c r="D45" s="2"/>
      <c r="E45" s="2"/>
    </row>
    <row r="46" spans="1:64">
      <c r="B46" s="3"/>
      <c r="C46" s="3"/>
      <c r="D46" s="3"/>
      <c r="E46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D77A-163E-4A95-9920-E21AF0689ED4}">
  <dimension ref="A1:Q464"/>
  <sheetViews>
    <sheetView topLeftCell="A161" workbookViewId="0">
      <selection activeCell="K76" sqref="K76"/>
    </sheetView>
  </sheetViews>
  <sheetFormatPr defaultColWidth="11.42578125" defaultRowHeight="14.45"/>
  <cols>
    <col min="1" max="1" width="16.5703125" bestFit="1" customWidth="1"/>
    <col min="2" max="2" width="69.5703125" bestFit="1" customWidth="1"/>
    <col min="3" max="3" width="28.140625" bestFit="1" customWidth="1"/>
    <col min="10" max="10" width="16.28515625" customWidth="1"/>
    <col min="11" max="11" width="47.7109375" customWidth="1"/>
    <col min="12" max="12" width="22.28515625" customWidth="1"/>
    <col min="13" max="13" width="21.85546875" customWidth="1"/>
    <col min="14" max="14" width="11.7109375" customWidth="1"/>
    <col min="15" max="15" width="17.140625" customWidth="1"/>
  </cols>
  <sheetData>
    <row r="1" spans="1:2">
      <c r="A1" s="5" t="s">
        <v>256</v>
      </c>
      <c r="B1" t="s">
        <v>257</v>
      </c>
    </row>
    <row r="2" spans="1:2">
      <c r="A2" s="6" t="s">
        <v>84</v>
      </c>
      <c r="B2">
        <v>1</v>
      </c>
    </row>
    <row r="3" spans="1:2">
      <c r="A3" s="6" t="s">
        <v>66</v>
      </c>
      <c r="B3">
        <v>1</v>
      </c>
    </row>
    <row r="4" spans="1:2">
      <c r="A4" s="6" t="s">
        <v>209</v>
      </c>
      <c r="B4">
        <v>2</v>
      </c>
    </row>
    <row r="5" spans="1:2">
      <c r="A5" s="6" t="s">
        <v>95</v>
      </c>
      <c r="B5">
        <v>22</v>
      </c>
    </row>
    <row r="6" spans="1:2">
      <c r="A6" s="6" t="s">
        <v>141</v>
      </c>
      <c r="B6">
        <v>1</v>
      </c>
    </row>
    <row r="7" spans="1:2">
      <c r="A7" s="6" t="s">
        <v>165</v>
      </c>
      <c r="B7">
        <v>1</v>
      </c>
    </row>
    <row r="8" spans="1:2">
      <c r="A8" s="6" t="s">
        <v>200</v>
      </c>
      <c r="B8">
        <v>2</v>
      </c>
    </row>
    <row r="9" spans="1:2">
      <c r="A9" s="6" t="s">
        <v>228</v>
      </c>
      <c r="B9">
        <v>10</v>
      </c>
    </row>
    <row r="10" spans="1:2">
      <c r="A10" s="6" t="s">
        <v>258</v>
      </c>
      <c r="B10">
        <v>40</v>
      </c>
    </row>
    <row r="21" spans="1:2">
      <c r="A21" s="5" t="s">
        <v>256</v>
      </c>
      <c r="B21" t="s">
        <v>259</v>
      </c>
    </row>
    <row r="22" spans="1:2">
      <c r="A22" s="6" t="s">
        <v>96</v>
      </c>
      <c r="B22">
        <v>21</v>
      </c>
    </row>
    <row r="23" spans="1:2">
      <c r="A23" s="6" t="s">
        <v>67</v>
      </c>
      <c r="B23">
        <v>19</v>
      </c>
    </row>
    <row r="24" spans="1:2">
      <c r="A24" s="6" t="s">
        <v>258</v>
      </c>
      <c r="B24">
        <v>40</v>
      </c>
    </row>
    <row r="39" spans="1:2">
      <c r="A39" s="5" t="s">
        <v>256</v>
      </c>
      <c r="B39" t="s">
        <v>260</v>
      </c>
    </row>
    <row r="40" spans="1:2">
      <c r="A40" s="6" t="s">
        <v>76</v>
      </c>
      <c r="B40">
        <v>6</v>
      </c>
    </row>
    <row r="41" spans="1:2">
      <c r="A41" s="6" t="s">
        <v>68</v>
      </c>
      <c r="B41">
        <v>34</v>
      </c>
    </row>
    <row r="42" spans="1:2">
      <c r="A42" s="6" t="s">
        <v>258</v>
      </c>
      <c r="B42">
        <v>40</v>
      </c>
    </row>
    <row r="58" spans="1:2">
      <c r="A58" s="5" t="s">
        <v>256</v>
      </c>
      <c r="B58" t="s">
        <v>261</v>
      </c>
    </row>
    <row r="59" spans="1:2">
      <c r="A59" s="6" t="s">
        <v>64</v>
      </c>
      <c r="B59">
        <v>25</v>
      </c>
    </row>
    <row r="60" spans="1:2">
      <c r="A60" s="6" t="s">
        <v>101</v>
      </c>
      <c r="B60">
        <v>15</v>
      </c>
    </row>
    <row r="61" spans="1:2">
      <c r="A61" s="6" t="s">
        <v>258</v>
      </c>
      <c r="B61">
        <v>40</v>
      </c>
    </row>
    <row r="74" spans="1:17">
      <c r="A74" s="5" t="s">
        <v>256</v>
      </c>
      <c r="B74" t="s">
        <v>262</v>
      </c>
    </row>
    <row r="75" spans="1:17">
      <c r="A75" s="6" t="s">
        <v>96</v>
      </c>
      <c r="B75" s="10">
        <v>182.38095238095238</v>
      </c>
      <c r="J75" t="s">
        <v>256</v>
      </c>
      <c r="K75" t="s">
        <v>262</v>
      </c>
      <c r="L75" t="s">
        <v>263</v>
      </c>
      <c r="M75" t="s">
        <v>264</v>
      </c>
      <c r="N75" t="s">
        <v>265</v>
      </c>
      <c r="O75" t="s">
        <v>266</v>
      </c>
      <c r="Q75">
        <f>2.15*30</f>
        <v>64.5</v>
      </c>
    </row>
    <row r="76" spans="1:17">
      <c r="A76" s="6" t="s">
        <v>67</v>
      </c>
      <c r="B76" s="10">
        <v>250.52631578947367</v>
      </c>
      <c r="J76" t="s">
        <v>96</v>
      </c>
      <c r="K76" s="10">
        <v>182.38095238095238</v>
      </c>
      <c r="L76">
        <v>7</v>
      </c>
      <c r="M76">
        <v>6</v>
      </c>
      <c r="N76">
        <f>L76*M76*4</f>
        <v>168</v>
      </c>
      <c r="O76" s="12">
        <f>K76/N76</f>
        <v>1.0856009070294785</v>
      </c>
      <c r="Q76">
        <f>6.85*30</f>
        <v>205.5</v>
      </c>
    </row>
    <row r="77" spans="1:17">
      <c r="A77" s="6" t="s">
        <v>258</v>
      </c>
      <c r="B77" s="10">
        <v>214.75</v>
      </c>
      <c r="J77" t="s">
        <v>67</v>
      </c>
      <c r="K77" s="10">
        <v>250</v>
      </c>
      <c r="L77">
        <v>9</v>
      </c>
      <c r="M77">
        <v>6</v>
      </c>
      <c r="N77">
        <f t="shared" ref="N77:N78" si="0">L77*M77*4</f>
        <v>216</v>
      </c>
      <c r="O77" s="12">
        <f t="shared" ref="O77:O78" si="1">K77/N77</f>
        <v>1.1574074074074074</v>
      </c>
    </row>
    <row r="78" spans="1:17">
      <c r="J78" t="s">
        <v>258</v>
      </c>
      <c r="K78" s="10">
        <v>214</v>
      </c>
      <c r="L78">
        <v>8</v>
      </c>
      <c r="M78">
        <v>6</v>
      </c>
      <c r="N78">
        <f t="shared" si="0"/>
        <v>192</v>
      </c>
      <c r="O78" s="12">
        <f t="shared" si="1"/>
        <v>1.1145833333333333</v>
      </c>
    </row>
    <row r="82" spans="1:15">
      <c r="J82" t="s">
        <v>267</v>
      </c>
    </row>
    <row r="83" spans="1:15">
      <c r="J83" t="s">
        <v>256</v>
      </c>
      <c r="K83" t="s">
        <v>262</v>
      </c>
      <c r="L83" t="s">
        <v>263</v>
      </c>
      <c r="M83" t="s">
        <v>268</v>
      </c>
      <c r="N83" t="s">
        <v>265</v>
      </c>
      <c r="O83" t="s">
        <v>266</v>
      </c>
    </row>
    <row r="84" spans="1:15">
      <c r="J84" t="s">
        <v>96</v>
      </c>
      <c r="K84" s="10">
        <v>182.38095238095238</v>
      </c>
      <c r="L84">
        <v>8</v>
      </c>
      <c r="M84">
        <v>20.5</v>
      </c>
      <c r="N84">
        <f>Tabla24[[#This Row],[Dias mes]]*Tabla24[[#This Row],[Horas diarias promedio]]</f>
        <v>164</v>
      </c>
      <c r="O84" s="12">
        <f>Tabla24[[#This Row],[Promedio de ¿Cuánto ganas vendiendo tus materiales?]]/(Tabla24[[#This Row],[Horas diarias promedio]]*Tabla24[[#This Row],[Dias mes]])</f>
        <v>1.1120789779326365</v>
      </c>
    </row>
    <row r="85" spans="1:15">
      <c r="J85" t="s">
        <v>67</v>
      </c>
      <c r="K85" s="10">
        <v>250</v>
      </c>
      <c r="L85">
        <v>8</v>
      </c>
      <c r="M85">
        <v>20.5</v>
      </c>
      <c r="N85">
        <f>Tabla24[[#This Row],[Dias mes]]*Tabla24[[#This Row],[Horas diarias promedio]]</f>
        <v>164</v>
      </c>
      <c r="O85" s="12">
        <f>Tabla24[[#This Row],[Promedio de ¿Cuánto ganas vendiendo tus materiales?]]/(Tabla24[[#This Row],[Horas diarias promedio]]*Tabla24[[#This Row],[Dias mes]])</f>
        <v>1.524390243902439</v>
      </c>
    </row>
    <row r="86" spans="1:15">
      <c r="J86" t="s">
        <v>258</v>
      </c>
      <c r="K86" s="10">
        <v>214</v>
      </c>
      <c r="L86">
        <v>8</v>
      </c>
      <c r="M86">
        <v>20.5</v>
      </c>
      <c r="N86">
        <f>Tabla24[[#This Row],[Dias mes]]*Tabla24[[#This Row],[Horas diarias promedio]]</f>
        <v>164</v>
      </c>
      <c r="O86" s="12">
        <f>Tabla24[[#This Row],[Promedio de ¿Cuánto ganas vendiendo tus materiales?]]/(Tabla24[[#This Row],[Horas diarias promedio]]*Tabla24[[#This Row],[Dias mes]])</f>
        <v>1.3048780487804879</v>
      </c>
    </row>
    <row r="92" spans="1:15">
      <c r="B92" t="s">
        <v>70</v>
      </c>
      <c r="C92" t="s">
        <v>269</v>
      </c>
      <c r="D92" t="s">
        <v>270</v>
      </c>
    </row>
    <row r="93" spans="1:15">
      <c r="A93" t="s">
        <v>271</v>
      </c>
      <c r="B93">
        <f>MAX(base[[#All],[¿Cuánto ganas vendiendo tus materiales?]])</f>
        <v>300</v>
      </c>
      <c r="C93">
        <v>164</v>
      </c>
      <c r="D93">
        <f>B93/C93</f>
        <v>1.8292682926829269</v>
      </c>
    </row>
    <row r="94" spans="1:15">
      <c r="A94" t="s">
        <v>272</v>
      </c>
      <c r="B94">
        <f>MIN(base[[#All],[¿Cuánto ganas vendiendo tus materiales?]])</f>
        <v>60</v>
      </c>
      <c r="C94">
        <v>164</v>
      </c>
      <c r="D94">
        <f>B94/C94</f>
        <v>0.36585365853658536</v>
      </c>
    </row>
    <row r="97" spans="1:2">
      <c r="A97" s="5" t="s">
        <v>256</v>
      </c>
      <c r="B97" t="s">
        <v>273</v>
      </c>
    </row>
    <row r="98" spans="1:2">
      <c r="A98" s="6">
        <v>0.5</v>
      </c>
      <c r="B98">
        <v>1</v>
      </c>
    </row>
    <row r="99" spans="1:2">
      <c r="A99" s="6">
        <v>0.6</v>
      </c>
      <c r="B99">
        <v>1</v>
      </c>
    </row>
    <row r="100" spans="1:2">
      <c r="A100" s="6">
        <v>6</v>
      </c>
      <c r="B100">
        <v>1</v>
      </c>
    </row>
    <row r="101" spans="1:2">
      <c r="A101" s="6">
        <v>100</v>
      </c>
      <c r="B101">
        <v>1</v>
      </c>
    </row>
    <row r="102" spans="1:2">
      <c r="A102" s="6" t="s">
        <v>89</v>
      </c>
      <c r="B102">
        <v>1</v>
      </c>
    </row>
    <row r="103" spans="1:2">
      <c r="A103" s="6" t="s">
        <v>128</v>
      </c>
      <c r="B103">
        <v>1</v>
      </c>
    </row>
    <row r="104" spans="1:2">
      <c r="A104" s="6" t="s">
        <v>110</v>
      </c>
      <c r="B104">
        <v>1</v>
      </c>
    </row>
    <row r="105" spans="1:2">
      <c r="A105" s="6" t="s">
        <v>224</v>
      </c>
      <c r="B105">
        <v>1</v>
      </c>
    </row>
    <row r="106" spans="1:2">
      <c r="A106" s="6" t="s">
        <v>274</v>
      </c>
    </row>
    <row r="107" spans="1:2">
      <c r="A107" s="6">
        <v>3000</v>
      </c>
      <c r="B107">
        <v>1</v>
      </c>
    </row>
    <row r="108" spans="1:2">
      <c r="A108" s="6">
        <v>40</v>
      </c>
      <c r="B108">
        <v>1</v>
      </c>
    </row>
    <row r="109" spans="1:2">
      <c r="A109" s="6" t="s">
        <v>258</v>
      </c>
      <c r="B109">
        <v>10</v>
      </c>
    </row>
    <row r="118" spans="1:3">
      <c r="A118" s="5" t="s">
        <v>256</v>
      </c>
      <c r="B118" t="s">
        <v>275</v>
      </c>
      <c r="C118" t="s">
        <v>276</v>
      </c>
    </row>
    <row r="119" spans="1:3">
      <c r="A119" s="6" t="s">
        <v>76</v>
      </c>
      <c r="B119" s="11">
        <v>0.32500000000000001</v>
      </c>
      <c r="C119">
        <v>13</v>
      </c>
    </row>
    <row r="120" spans="1:3">
      <c r="A120" s="6" t="s">
        <v>68</v>
      </c>
      <c r="B120" s="11">
        <v>0.67500000000000004</v>
      </c>
      <c r="C120">
        <v>27</v>
      </c>
    </row>
    <row r="121" spans="1:3">
      <c r="A121" s="6" t="s">
        <v>258</v>
      </c>
      <c r="B121" s="11">
        <v>1</v>
      </c>
      <c r="C121">
        <v>40</v>
      </c>
    </row>
    <row r="135" spans="1:3">
      <c r="A135" s="5" t="s">
        <v>256</v>
      </c>
      <c r="B135" t="s">
        <v>277</v>
      </c>
      <c r="C135" t="s">
        <v>278</v>
      </c>
    </row>
    <row r="136" spans="1:3">
      <c r="A136" s="6" t="s">
        <v>76</v>
      </c>
      <c r="B136" s="11">
        <v>7.4999999999999997E-2</v>
      </c>
      <c r="C136">
        <v>3</v>
      </c>
    </row>
    <row r="137" spans="1:3">
      <c r="A137" s="6" t="s">
        <v>68</v>
      </c>
      <c r="B137" s="11">
        <v>0.92500000000000004</v>
      </c>
      <c r="C137">
        <v>37</v>
      </c>
    </row>
    <row r="138" spans="1:3">
      <c r="A138" s="6" t="s">
        <v>258</v>
      </c>
      <c r="B138" s="11">
        <v>1</v>
      </c>
      <c r="C138">
        <v>40</v>
      </c>
    </row>
    <row r="153" spans="1:2">
      <c r="A153" s="5" t="s">
        <v>256</v>
      </c>
      <c r="B153" t="s">
        <v>279</v>
      </c>
    </row>
    <row r="154" spans="1:2">
      <c r="A154" s="6" t="s">
        <v>76</v>
      </c>
      <c r="B154">
        <v>40</v>
      </c>
    </row>
    <row r="155" spans="1:2">
      <c r="A155" s="6" t="s">
        <v>258</v>
      </c>
      <c r="B155">
        <v>40</v>
      </c>
    </row>
    <row r="170" spans="1:2">
      <c r="A170" s="5" t="s">
        <v>256</v>
      </c>
      <c r="B170" t="s">
        <v>280</v>
      </c>
    </row>
    <row r="171" spans="1:2">
      <c r="A171" s="6" t="s">
        <v>77</v>
      </c>
      <c r="B171">
        <v>3</v>
      </c>
    </row>
    <row r="172" spans="1:2">
      <c r="A172" s="6" t="s">
        <v>72</v>
      </c>
      <c r="B172">
        <v>3</v>
      </c>
    </row>
    <row r="173" spans="1:2">
      <c r="A173" s="6" t="s">
        <v>145</v>
      </c>
      <c r="B173">
        <v>15</v>
      </c>
    </row>
    <row r="174" spans="1:2">
      <c r="A174" s="6" t="s">
        <v>115</v>
      </c>
      <c r="B174">
        <v>9</v>
      </c>
    </row>
    <row r="175" spans="1:2">
      <c r="A175" s="6" t="s">
        <v>201</v>
      </c>
      <c r="B175">
        <v>10</v>
      </c>
    </row>
    <row r="176" spans="1:2">
      <c r="A176" s="6" t="s">
        <v>258</v>
      </c>
      <c r="B176">
        <v>40</v>
      </c>
    </row>
    <row r="189" spans="1:3">
      <c r="A189" s="5" t="s">
        <v>256</v>
      </c>
      <c r="B189" t="s">
        <v>281</v>
      </c>
      <c r="C189" t="s">
        <v>282</v>
      </c>
    </row>
    <row r="190" spans="1:3">
      <c r="A190" s="6" t="s">
        <v>76</v>
      </c>
      <c r="B190" s="11">
        <v>2.5000000000000001E-2</v>
      </c>
      <c r="C190">
        <v>1</v>
      </c>
    </row>
    <row r="191" spans="1:3">
      <c r="A191" s="6" t="s">
        <v>79</v>
      </c>
      <c r="B191" s="11">
        <v>0.97499999999999998</v>
      </c>
      <c r="C191">
        <v>39</v>
      </c>
    </row>
    <row r="192" spans="1:3">
      <c r="A192" s="6" t="s">
        <v>258</v>
      </c>
      <c r="B192" s="11">
        <v>1</v>
      </c>
      <c r="C192">
        <v>40</v>
      </c>
    </row>
    <row r="206" spans="1:3">
      <c r="A206" s="5" t="s">
        <v>256</v>
      </c>
      <c r="B206" t="s">
        <v>283</v>
      </c>
      <c r="C206" t="s">
        <v>284</v>
      </c>
    </row>
    <row r="207" spans="1:3">
      <c r="A207" s="6" t="s">
        <v>76</v>
      </c>
      <c r="B207" s="11">
        <v>0.2</v>
      </c>
      <c r="C207">
        <v>8</v>
      </c>
    </row>
    <row r="208" spans="1:3">
      <c r="A208" s="6" t="s">
        <v>79</v>
      </c>
      <c r="B208" s="11">
        <v>0.8</v>
      </c>
      <c r="C208">
        <v>32</v>
      </c>
    </row>
    <row r="209" spans="1:3">
      <c r="A209" s="6" t="s">
        <v>258</v>
      </c>
      <c r="B209" s="11">
        <v>1</v>
      </c>
      <c r="C209">
        <v>40</v>
      </c>
    </row>
    <row r="224" spans="1:3">
      <c r="A224" s="5" t="s">
        <v>256</v>
      </c>
      <c r="B224" t="s">
        <v>285</v>
      </c>
      <c r="C224" t="s">
        <v>286</v>
      </c>
    </row>
    <row r="225" spans="1:3">
      <c r="A225" s="6" t="s">
        <v>79</v>
      </c>
      <c r="B225" s="11">
        <v>0.92500000000000004</v>
      </c>
      <c r="C225">
        <v>37</v>
      </c>
    </row>
    <row r="226" spans="1:3">
      <c r="A226" s="6" t="s">
        <v>76</v>
      </c>
      <c r="B226" s="11">
        <v>7.4999999999999997E-2</v>
      </c>
      <c r="C226">
        <v>3</v>
      </c>
    </row>
    <row r="227" spans="1:3">
      <c r="A227" s="6" t="s">
        <v>258</v>
      </c>
      <c r="B227" s="11">
        <v>1</v>
      </c>
      <c r="C227">
        <v>40</v>
      </c>
    </row>
    <row r="242" spans="1:3">
      <c r="A242" s="5" t="s">
        <v>256</v>
      </c>
      <c r="B242" t="s">
        <v>287</v>
      </c>
      <c r="C242" t="s">
        <v>288</v>
      </c>
    </row>
    <row r="243" spans="1:3">
      <c r="A243" s="6" t="s">
        <v>76</v>
      </c>
      <c r="B243" s="11">
        <v>2.5000000000000001E-2</v>
      </c>
      <c r="C243">
        <v>1</v>
      </c>
    </row>
    <row r="244" spans="1:3">
      <c r="A244" s="6" t="s">
        <v>79</v>
      </c>
      <c r="B244" s="11">
        <v>0.97499999999999998</v>
      </c>
      <c r="C244">
        <v>39</v>
      </c>
    </row>
    <row r="245" spans="1:3">
      <c r="A245" s="6" t="s">
        <v>258</v>
      </c>
      <c r="B245" s="11">
        <v>1</v>
      </c>
      <c r="C245">
        <v>40</v>
      </c>
    </row>
    <row r="261" spans="1:3">
      <c r="A261" s="5" t="s">
        <v>256</v>
      </c>
      <c r="B261" t="s">
        <v>289</v>
      </c>
      <c r="C261" t="s">
        <v>290</v>
      </c>
    </row>
    <row r="262" spans="1:3">
      <c r="A262" s="6" t="s">
        <v>76</v>
      </c>
      <c r="B262" s="11">
        <v>7.4999999999999997E-2</v>
      </c>
      <c r="C262">
        <v>3</v>
      </c>
    </row>
    <row r="263" spans="1:3">
      <c r="A263" s="6" t="s">
        <v>79</v>
      </c>
      <c r="B263" s="11">
        <v>0.92500000000000004</v>
      </c>
      <c r="C263">
        <v>37</v>
      </c>
    </row>
    <row r="264" spans="1:3">
      <c r="A264" s="6" t="s">
        <v>258</v>
      </c>
      <c r="B264" s="11">
        <v>1</v>
      </c>
      <c r="C264">
        <v>40</v>
      </c>
    </row>
    <row r="279" spans="1:3">
      <c r="A279" s="5" t="s">
        <v>256</v>
      </c>
      <c r="B279" t="s">
        <v>291</v>
      </c>
      <c r="C279" t="s">
        <v>292</v>
      </c>
    </row>
    <row r="280" spans="1:3">
      <c r="A280" s="6" t="s">
        <v>76</v>
      </c>
      <c r="B280" s="11">
        <v>0.2</v>
      </c>
      <c r="C280">
        <v>8</v>
      </c>
    </row>
    <row r="281" spans="1:3">
      <c r="A281" s="6" t="s">
        <v>79</v>
      </c>
      <c r="B281" s="11">
        <v>0.8</v>
      </c>
      <c r="C281">
        <v>32</v>
      </c>
    </row>
    <row r="282" spans="1:3">
      <c r="A282" s="6" t="s">
        <v>258</v>
      </c>
      <c r="B282" s="11">
        <v>1</v>
      </c>
      <c r="C282">
        <v>40</v>
      </c>
    </row>
    <row r="297" spans="1:3">
      <c r="A297" s="5" t="s">
        <v>256</v>
      </c>
      <c r="B297" t="s">
        <v>293</v>
      </c>
      <c r="C297" t="s">
        <v>294</v>
      </c>
    </row>
    <row r="298" spans="1:3">
      <c r="A298" s="6" t="s">
        <v>76</v>
      </c>
      <c r="B298" s="11">
        <v>0.22500000000000001</v>
      </c>
      <c r="C298">
        <v>9</v>
      </c>
    </row>
    <row r="299" spans="1:3">
      <c r="A299" s="6" t="s">
        <v>79</v>
      </c>
      <c r="B299" s="11">
        <v>0.77500000000000002</v>
      </c>
      <c r="C299">
        <v>31</v>
      </c>
    </row>
    <row r="300" spans="1:3">
      <c r="A300" s="6" t="s">
        <v>258</v>
      </c>
      <c r="B300" s="11">
        <v>1</v>
      </c>
      <c r="C300">
        <v>40</v>
      </c>
    </row>
    <row r="313" spans="1:2">
      <c r="A313" s="5" t="s">
        <v>256</v>
      </c>
      <c r="B313" t="s">
        <v>295</v>
      </c>
    </row>
    <row r="314" spans="1:2">
      <c r="A314" s="6">
        <v>0</v>
      </c>
      <c r="B314">
        <v>27</v>
      </c>
    </row>
    <row r="315" spans="1:2">
      <c r="A315" s="6">
        <v>1</v>
      </c>
      <c r="B315">
        <v>5</v>
      </c>
    </row>
    <row r="316" spans="1:2">
      <c r="A316" s="6">
        <v>2</v>
      </c>
      <c r="B316">
        <v>1</v>
      </c>
    </row>
    <row r="317" spans="1:2">
      <c r="A317" s="6">
        <v>5</v>
      </c>
      <c r="B317">
        <v>3</v>
      </c>
    </row>
    <row r="318" spans="1:2">
      <c r="A318" s="6">
        <v>10</v>
      </c>
      <c r="B318">
        <v>2</v>
      </c>
    </row>
    <row r="319" spans="1:2">
      <c r="A319" s="6">
        <v>15</v>
      </c>
      <c r="B319">
        <v>2</v>
      </c>
    </row>
    <row r="320" spans="1:2">
      <c r="A320" s="6" t="s">
        <v>258</v>
      </c>
      <c r="B320">
        <v>40</v>
      </c>
    </row>
    <row r="334" spans="1:3">
      <c r="A334" s="5" t="s">
        <v>256</v>
      </c>
      <c r="B334" t="s">
        <v>296</v>
      </c>
      <c r="C334" t="s">
        <v>297</v>
      </c>
    </row>
    <row r="335" spans="1:3">
      <c r="A335" s="6" t="s">
        <v>76</v>
      </c>
      <c r="B335" s="11">
        <v>0.125</v>
      </c>
      <c r="C335">
        <v>5</v>
      </c>
    </row>
    <row r="336" spans="1:3">
      <c r="A336" s="6" t="s">
        <v>68</v>
      </c>
      <c r="B336" s="11">
        <v>0.875</v>
      </c>
      <c r="C336">
        <v>35</v>
      </c>
    </row>
    <row r="337" spans="1:3">
      <c r="A337" s="6" t="s">
        <v>258</v>
      </c>
      <c r="B337" s="11">
        <v>1</v>
      </c>
      <c r="C337">
        <v>40</v>
      </c>
    </row>
    <row r="354" spans="1:3">
      <c r="A354" s="5" t="s">
        <v>256</v>
      </c>
      <c r="B354" t="s">
        <v>298</v>
      </c>
      <c r="C354" t="s">
        <v>299</v>
      </c>
    </row>
    <row r="355" spans="1:3">
      <c r="A355" s="6" t="s">
        <v>68</v>
      </c>
      <c r="B355" s="11">
        <v>1</v>
      </c>
      <c r="C355">
        <v>40</v>
      </c>
    </row>
    <row r="356" spans="1:3">
      <c r="A356" s="6" t="s">
        <v>258</v>
      </c>
      <c r="B356" s="11">
        <v>1</v>
      </c>
      <c r="C356">
        <v>40</v>
      </c>
    </row>
    <row r="372" spans="1:3">
      <c r="A372" s="5" t="s">
        <v>256</v>
      </c>
      <c r="B372" t="s">
        <v>300</v>
      </c>
      <c r="C372" t="s">
        <v>301</v>
      </c>
    </row>
    <row r="373" spans="1:3">
      <c r="A373" s="6" t="s">
        <v>76</v>
      </c>
      <c r="B373" s="11">
        <v>0.125</v>
      </c>
      <c r="C373">
        <v>5</v>
      </c>
    </row>
    <row r="374" spans="1:3">
      <c r="A374" s="6" t="s">
        <v>68</v>
      </c>
      <c r="B374" s="11">
        <v>0.875</v>
      </c>
      <c r="C374">
        <v>35</v>
      </c>
    </row>
    <row r="375" spans="1:3">
      <c r="A375" s="6" t="s">
        <v>258</v>
      </c>
      <c r="B375" s="11">
        <v>1</v>
      </c>
      <c r="C375">
        <v>40</v>
      </c>
    </row>
    <row r="390" spans="1:3">
      <c r="A390" s="5" t="s">
        <v>256</v>
      </c>
      <c r="B390" t="s">
        <v>302</v>
      </c>
      <c r="C390" t="s">
        <v>303</v>
      </c>
    </row>
    <row r="391" spans="1:3">
      <c r="A391" s="6" t="s">
        <v>76</v>
      </c>
      <c r="B391" s="11">
        <v>0.32500000000000001</v>
      </c>
      <c r="C391">
        <v>13</v>
      </c>
    </row>
    <row r="392" spans="1:3">
      <c r="A392" s="6" t="s">
        <v>68</v>
      </c>
      <c r="B392" s="11">
        <v>0.67500000000000004</v>
      </c>
      <c r="C392">
        <v>27</v>
      </c>
    </row>
    <row r="393" spans="1:3">
      <c r="A393" s="6" t="s">
        <v>258</v>
      </c>
      <c r="B393" s="11">
        <v>1</v>
      </c>
      <c r="C393">
        <v>40</v>
      </c>
    </row>
    <row r="408" spans="1:3">
      <c r="A408" s="5" t="s">
        <v>256</v>
      </c>
      <c r="B408" t="s">
        <v>304</v>
      </c>
      <c r="C408" t="s">
        <v>305</v>
      </c>
    </row>
    <row r="409" spans="1:3">
      <c r="A409" s="6" t="s">
        <v>68</v>
      </c>
      <c r="B409" s="11">
        <v>1</v>
      </c>
      <c r="C409">
        <v>40</v>
      </c>
    </row>
    <row r="410" spans="1:3">
      <c r="A410" s="6" t="s">
        <v>258</v>
      </c>
      <c r="B410" s="11">
        <v>1</v>
      </c>
      <c r="C410">
        <v>40</v>
      </c>
    </row>
    <row r="427" spans="1:3">
      <c r="A427" s="5" t="s">
        <v>256</v>
      </c>
      <c r="B427" t="s">
        <v>306</v>
      </c>
      <c r="C427" t="s">
        <v>307</v>
      </c>
    </row>
    <row r="428" spans="1:3">
      <c r="A428" s="6" t="s">
        <v>76</v>
      </c>
      <c r="B428" s="11">
        <v>0.27500000000000002</v>
      </c>
      <c r="C428">
        <v>11</v>
      </c>
    </row>
    <row r="429" spans="1:3">
      <c r="A429" s="6" t="s">
        <v>68</v>
      </c>
      <c r="B429" s="11">
        <v>0.72499999999999998</v>
      </c>
      <c r="C429">
        <v>29</v>
      </c>
    </row>
    <row r="430" spans="1:3">
      <c r="A430" s="6" t="s">
        <v>258</v>
      </c>
      <c r="B430" s="11">
        <v>1</v>
      </c>
      <c r="C430">
        <v>40</v>
      </c>
    </row>
    <row r="443" spans="1:3">
      <c r="A443" s="5" t="s">
        <v>256</v>
      </c>
      <c r="B443" t="s">
        <v>308</v>
      </c>
      <c r="C443" t="s">
        <v>309</v>
      </c>
    </row>
    <row r="444" spans="1:3">
      <c r="A444" s="6" t="s">
        <v>76</v>
      </c>
      <c r="B444" s="11">
        <v>0.25</v>
      </c>
      <c r="C444">
        <v>10</v>
      </c>
    </row>
    <row r="445" spans="1:3">
      <c r="A445" s="6" t="s">
        <v>68</v>
      </c>
      <c r="B445" s="11">
        <v>0.75</v>
      </c>
      <c r="C445">
        <v>30</v>
      </c>
    </row>
    <row r="446" spans="1:3">
      <c r="A446" s="6" t="s">
        <v>258</v>
      </c>
      <c r="B446" s="11">
        <v>1</v>
      </c>
      <c r="C446">
        <v>40</v>
      </c>
    </row>
    <row r="461" spans="1:3">
      <c r="A461" s="5" t="s">
        <v>256</v>
      </c>
      <c r="B461" t="s">
        <v>310</v>
      </c>
      <c r="C461" t="s">
        <v>311</v>
      </c>
    </row>
    <row r="462" spans="1:3">
      <c r="A462" s="6" t="s">
        <v>76</v>
      </c>
      <c r="B462" s="11">
        <v>0.42499999999999999</v>
      </c>
      <c r="C462">
        <v>17</v>
      </c>
    </row>
    <row r="463" spans="1:3">
      <c r="A463" s="6" t="s">
        <v>68</v>
      </c>
      <c r="B463" s="11">
        <v>0.57499999999999996</v>
      </c>
      <c r="C463">
        <v>23</v>
      </c>
    </row>
    <row r="464" spans="1:3">
      <c r="A464" s="6" t="s">
        <v>258</v>
      </c>
      <c r="B464" s="11">
        <v>1</v>
      </c>
      <c r="C464">
        <v>40</v>
      </c>
    </row>
  </sheetData>
  <pageMargins left="0.7" right="0.7" top="0.75" bottom="0.75" header="0.3" footer="0.3"/>
  <drawing r:id="rId27"/>
  <tableParts count="2">
    <tablePart r:id="rId28"/>
    <tablePart r:id="rId2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2F42841BD214BBC5D8E844CFCF00C" ma:contentTypeVersion="14" ma:contentTypeDescription="Create a new document." ma:contentTypeScope="" ma:versionID="18108682952a20953dab8c3afc55f360">
  <xsd:schema xmlns:xsd="http://www.w3.org/2001/XMLSchema" xmlns:xs="http://www.w3.org/2001/XMLSchema" xmlns:p="http://schemas.microsoft.com/office/2006/metadata/properties" xmlns:ns2="c0a7f6ca-a03a-49ca-a52a-3f3c63d8015b" xmlns:ns3="624095ac-59b4-4c0d-bd8d-b8b81c1d70e8" targetNamespace="http://schemas.microsoft.com/office/2006/metadata/properties" ma:root="true" ma:fieldsID="64b40ebabde58bdbeb5752d9647e18c6" ns2:_="" ns3:_="">
    <xsd:import namespace="c0a7f6ca-a03a-49ca-a52a-3f3c63d8015b"/>
    <xsd:import namespace="624095ac-59b4-4c0d-bd8d-b8b81c1d7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7f6ca-a03a-49ca-a52a-3f3c63d80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055aee3-f455-40f7-af17-8fa0571d99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095ac-59b4-4c0d-bd8d-b8b81c1d7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EA715B-15F1-4171-990F-84A841F2634C}"/>
</file>

<file path=customXml/itemProps2.xml><?xml version="1.0" encoding="utf-8"?>
<ds:datastoreItem xmlns:ds="http://schemas.openxmlformats.org/officeDocument/2006/customXml" ds:itemID="{31257FE0-C5A6-4247-8219-93E43B9CB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AGUILAR</dc:creator>
  <cp:keywords/>
  <dc:description/>
  <cp:lastModifiedBy>Dan Nastari Ellis</cp:lastModifiedBy>
  <cp:revision/>
  <dcterms:created xsi:type="dcterms:W3CDTF">2024-06-25T22:01:23Z</dcterms:created>
  <dcterms:modified xsi:type="dcterms:W3CDTF">2024-08-26T18:34:09Z</dcterms:modified>
  <cp:category/>
  <cp:contentStatus/>
</cp:coreProperties>
</file>